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updateLinks="never" codeName="ThisWorkbook"/>
  <bookViews>
    <workbookView xWindow="-120" yWindow="-16320" windowWidth="29040" windowHeight="15840" tabRatio="938" activeTab="3"/>
  </bookViews>
  <sheets>
    <sheet name="はじめにお読みください★作成上の注意★" sheetId="69" r:id="rId1"/>
    <sheet name="自治体CD" sheetId="43" state="hidden" r:id="rId2"/>
    <sheet name="要綱様式1-1" sheetId="53" r:id="rId3"/>
    <sheet name="要綱様式1-2" sheetId="62" r:id="rId4"/>
    <sheet name="リンク先" sheetId="64" state="hidden" r:id="rId5"/>
  </sheets>
  <externalReferences>
    <externalReference r:id="rId6"/>
  </externalReferences>
  <definedNames>
    <definedName name="_xlnm._FilterDatabase" localSheetId="1" hidden="1">自治体CD!$B$1:$E$1791</definedName>
    <definedName name="メニューR4補">リンク先!$C$16:$C$19</definedName>
    <definedName name="メニューR5当">リンク先!$C$20:$C$22</definedName>
    <definedName name="結婚に対する取組R4補">リンク先!$E$53:$E$55</definedName>
    <definedName name="結婚新生活支援事業R5当">リンク先!$D$32</definedName>
    <definedName name="結婚_妊娠・出産_子育てに温かい社会づくり_機運醸成事業R4補">リンク先!$D$27:$D$28</definedName>
    <definedName name="結婚支援コンシェルジュ事業R4補">リンク先!$D$26</definedName>
    <definedName name="結婚_妊娠・出産_子育てに温かい社会づくり_機運醸成事業R4補一般メニュー">リンク先!$E$46:$E$52</definedName>
    <definedName name="自治体間連携を伴う取組に対する支援R5当">リンク先!$E$62:$E$75</definedName>
    <definedName name="結婚_妊娠・出産_子育てに温かい社会づくり_機運醸成事業R4補重点メニュー">リンク先!$E$53:$E$59</definedName>
    <definedName name="結婚_妊娠・出産_子育てに温かい社会づくり_機運醸成事業R5当">リンク先!$D$31</definedName>
    <definedName name="結婚新生活支援事業R5当結婚新生活支援">リンク先!$E$75</definedName>
    <definedName name="結婚_妊娠・出産_子育てに温かい社会づくり_機運醸成事業R5当一般メニュ―">リンク先!$E$68:$E$74</definedName>
    <definedName name="結婚支援コンシェルジュ事業R4補結婚支援コンシェルジュ事業">リンク先!$E$45</definedName>
    <definedName name="結婚新生活支援事業R4補">リンク先!$D$29</definedName>
    <definedName name="結婚新生活支援事業R4補結婚新生活支援">リンク先!$E$60:$E$61</definedName>
    <definedName name="個票No">[1]リンク先!$A$78:$A$92</definedName>
    <definedName name="単位">[1]リンク先!$B$78:$B$92</definedName>
    <definedName name="地域結婚支援重点推進事業R4補">リンク先!$D$24:$D$25</definedName>
    <definedName name="地域結婚支援重点推進事業R4補一般メニュ―">リンク先!$E$34:$E$39</definedName>
    <definedName name="地域結婚支援重点推進事業R4補一般メニュー補助率">リンク先!$G$34</definedName>
    <definedName name="地域結婚支援重点推進事業R4補重点メニュ―">リンク先!$E$40:$E$44</definedName>
    <definedName name="地域結婚支援重点推進事業R5当">リンク先!$D$30</definedName>
    <definedName name="地域結婚支援重点推進事業R5当一般メニュー">リンク先!$E$62:$E$67</definedName>
    <definedName name="_xlnm.Print_Area" localSheetId="2">'要綱様式1-1'!$A$1:$AF$331</definedName>
    <definedName name="_xlnm.Print_Titles" localSheetId="2">'要綱様式1-1'!$1:$8</definedName>
    <definedName name="_xlnm._FilterDatabase" localSheetId="3" hidden="1">'要綱様式1-2'!$A$5:$J$56</definedName>
    <definedName name="_xlnm.Print_Area" localSheetId="3">'要綱様式1-2'!$A$1:$J$318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<sst xmlns="http://schemas.openxmlformats.org/spreadsheetml/2006/main" xmlns:r="http://schemas.openxmlformats.org/officeDocument/2006/relationships" count="7299" uniqueCount="7299">
  <si>
    <t>沖縄県渡嘉敷村</t>
  </si>
  <si>
    <t>愛媛県宇和島市</t>
  </si>
  <si>
    <t>ｸｼﾛｼ</t>
  </si>
  <si>
    <t>016624</t>
  </si>
  <si>
    <t>ｶｶﾞﾐｲｼﾏﾁ</t>
  </si>
  <si>
    <t>都道府県名</t>
    <rPh sb="0" eb="4">
      <t>トドウフケン</t>
    </rPh>
    <rPh sb="4" eb="5">
      <t>メイ</t>
    </rPh>
    <phoneticPr fontId="2"/>
  </si>
  <si>
    <t>ﾁｸﾏｼ</t>
  </si>
  <si>
    <t>鹿部町</t>
  </si>
  <si>
    <t>北海道陸別町</t>
  </si>
  <si>
    <t>都道府県名
（漢字）</t>
    <rPh sb="0" eb="4">
      <t>トドウフケン</t>
    </rPh>
    <rPh sb="4" eb="5">
      <t>メイ</t>
    </rPh>
    <rPh sb="7" eb="9">
      <t>カンジ</t>
    </rPh>
    <phoneticPr fontId="18"/>
  </si>
  <si>
    <t>ﾕｻﾞﾜｼ</t>
  </si>
  <si>
    <t>富士見市</t>
  </si>
  <si>
    <t>福島県白河市</t>
  </si>
  <si>
    <t>津別町</t>
  </si>
  <si>
    <t>釜石市</t>
  </si>
  <si>
    <t>北塩原村</t>
  </si>
  <si>
    <t>252069</t>
  </si>
  <si>
    <t>個別事業名</t>
    <rPh sb="0" eb="2">
      <t>コベツ</t>
    </rPh>
    <rPh sb="2" eb="4">
      <t>ジギョウ</t>
    </rPh>
    <rPh sb="4" eb="5">
      <t>メイ</t>
    </rPh>
    <phoneticPr fontId="2"/>
  </si>
  <si>
    <t>014036</t>
  </si>
  <si>
    <t>014842</t>
  </si>
  <si>
    <t>012025</t>
  </si>
  <si>
    <t>横瀬町</t>
  </si>
  <si>
    <t>山梨県道志村</t>
  </si>
  <si>
    <t>382108</t>
  </si>
  <si>
    <t>011002</t>
  </si>
  <si>
    <t>Ｄ</t>
  </si>
  <si>
    <t>ﾆｶﾎｼ</t>
  </si>
  <si>
    <t>ﾄｳﾎｸﾏﾁ</t>
  </si>
  <si>
    <t>三郷町</t>
  </si>
  <si>
    <t>294411</t>
  </si>
  <si>
    <t>せたな町</t>
  </si>
  <si>
    <t>ｶﾆｴﾁｮｳ</t>
  </si>
  <si>
    <t>262048</t>
  </si>
  <si>
    <t>Ｃ（Ａ－Ｂ）</t>
  </si>
  <si>
    <t>事業一覧</t>
    <rPh sb="0" eb="2">
      <t>ジギョウ</t>
    </rPh>
    <rPh sb="2" eb="4">
      <t>イチラン</t>
    </rPh>
    <phoneticPr fontId="2"/>
  </si>
  <si>
    <t>ｹﾞﾛｼ</t>
  </si>
  <si>
    <t>ﾅﾗﾊﾏﾁ</t>
  </si>
  <si>
    <t>利府町</t>
  </si>
  <si>
    <t>013340</t>
  </si>
  <si>
    <t>関連事業メニュー</t>
    <rPh sb="0" eb="2">
      <t>カンレン</t>
    </rPh>
    <rPh sb="2" eb="4">
      <t>ジギョウ</t>
    </rPh>
    <phoneticPr fontId="2"/>
  </si>
  <si>
    <t>ﾋﾀﾁﾅｶｼ</t>
  </si>
  <si>
    <t>Ａ</t>
  </si>
  <si>
    <t>016683</t>
  </si>
  <si>
    <t>ｶｻｵｶｼ</t>
  </si>
  <si>
    <t>奈良県河合町</t>
  </si>
  <si>
    <t>ﾘｭｳｶﾞｻｷｼ</t>
  </si>
  <si>
    <t>事業メニュー</t>
    <rPh sb="0" eb="2">
      <t>ジギョウ</t>
    </rPh>
    <phoneticPr fontId="2"/>
  </si>
  <si>
    <t>232114</t>
  </si>
  <si>
    <t>ｱｶｲｶﾞﾜﾑﾗ</t>
  </si>
  <si>
    <t>大桑村</t>
  </si>
  <si>
    <t>知内町</t>
  </si>
  <si>
    <t>沖縄県渡名喜村</t>
  </si>
  <si>
    <t>012114</t>
  </si>
  <si>
    <t>ｼﾛｲｼ</t>
  </si>
  <si>
    <t>神山町</t>
  </si>
  <si>
    <t>Ｂ</t>
  </si>
  <si>
    <t>ﾌﾗﾉｼ</t>
  </si>
  <si>
    <t>多摩市</t>
  </si>
  <si>
    <t>北海道旭川市</t>
  </si>
  <si>
    <t>熱海市</t>
  </si>
  <si>
    <t>ﾅﾝｼﾞｮｳｼ</t>
  </si>
  <si>
    <t>ｼｶﾍﾞﾁｮｳ</t>
  </si>
  <si>
    <t>井川町</t>
  </si>
  <si>
    <t>ｳｴﾉﾑﾗ</t>
  </si>
  <si>
    <t>北見市</t>
  </si>
  <si>
    <t>長野県</t>
    <rPh sb="0" eb="3">
      <t>ナガノケン</t>
    </rPh>
    <phoneticPr fontId="2"/>
  </si>
  <si>
    <t>ﾓｶﾞﾐﾏﾁ</t>
  </si>
  <si>
    <t>ｵﾄﾍﾞﾁｮｳ</t>
  </si>
  <si>
    <t>熊本県宇土市</t>
  </si>
  <si>
    <t>備考</t>
    <rPh sb="0" eb="2">
      <t>ビコウ</t>
    </rPh>
    <phoneticPr fontId="2"/>
  </si>
  <si>
    <t>桐生市</t>
  </si>
  <si>
    <t>飯舘村</t>
  </si>
  <si>
    <t>富谷市</t>
    <rPh sb="2" eb="3">
      <t>シ</t>
    </rPh>
    <phoneticPr fontId="18"/>
  </si>
  <si>
    <t>長浜市</t>
  </si>
  <si>
    <t>ｶﾐｷﾀﾔﾏﾑﾗ</t>
  </si>
  <si>
    <t>ﾌｸｵｶｼ</t>
  </si>
  <si>
    <t>交付金所要額</t>
    <rPh sb="0" eb="2">
      <t>コウフ</t>
    </rPh>
    <rPh sb="2" eb="3">
      <t>キン</t>
    </rPh>
    <rPh sb="3" eb="6">
      <t>ショヨウガク</t>
    </rPh>
    <phoneticPr fontId="2"/>
  </si>
  <si>
    <t>川崎町</t>
  </si>
  <si>
    <t>鳥取市</t>
  </si>
  <si>
    <t>天城町</t>
  </si>
  <si>
    <t>八女市</t>
  </si>
  <si>
    <t>014648</t>
  </si>
  <si>
    <t>ｱｺｳｼ</t>
  </si>
  <si>
    <t>422011</t>
  </si>
  <si>
    <t>012131</t>
  </si>
  <si>
    <t>ﾋﾗｶﾜｼ</t>
  </si>
  <si>
    <t>団体コード</t>
    <rPh sb="0" eb="2">
      <t>ダンタイ</t>
    </rPh>
    <phoneticPr fontId="18"/>
  </si>
  <si>
    <t>能登町</t>
  </si>
  <si>
    <t>差引額</t>
    <rPh sb="0" eb="3">
      <t>サシヒキガク</t>
    </rPh>
    <phoneticPr fontId="2"/>
  </si>
  <si>
    <t>岩手町</t>
  </si>
  <si>
    <t>ﾋｶﾞｼﾅﾙｾﾑﾗ</t>
  </si>
  <si>
    <t>ﾑﾗﾀﾏﾁ</t>
  </si>
  <si>
    <t>143839</t>
  </si>
  <si>
    <t>423220</t>
  </si>
  <si>
    <t>北海道</t>
    <rPh sb="0" eb="3">
      <t>ホッカイドウ</t>
    </rPh>
    <phoneticPr fontId="18"/>
  </si>
  <si>
    <t>愛媛県</t>
    <rPh sb="0" eb="3">
      <t>エヒメケン</t>
    </rPh>
    <phoneticPr fontId="19"/>
  </si>
  <si>
    <t>ｶﾄｳｼ</t>
  </si>
  <si>
    <t>ｴｻｼﾁｮｳ</t>
  </si>
  <si>
    <t>大野町</t>
  </si>
  <si>
    <t>353418</t>
  </si>
  <si>
    <t>294438</t>
  </si>
  <si>
    <t>ﾂﾙｲﾑﾗ</t>
  </si>
  <si>
    <t>454028</t>
  </si>
  <si>
    <t>寄付金その他
の収入額</t>
    <rPh sb="0" eb="3">
      <t>キフキン</t>
    </rPh>
    <rPh sb="5" eb="6">
      <t>タ</t>
    </rPh>
    <rPh sb="8" eb="11">
      <t>シュウニュウガク</t>
    </rPh>
    <phoneticPr fontId="2"/>
  </si>
  <si>
    <t>鹿児島市</t>
  </si>
  <si>
    <t>柏市</t>
  </si>
  <si>
    <t>留萌市</t>
  </si>
  <si>
    <t>ｷｮｳﾀﾝﾊﾞﾁｮｳ</t>
  </si>
  <si>
    <t>ﾊｻﾐﾁｮｳ</t>
  </si>
  <si>
    <t>013625</t>
  </si>
  <si>
    <t>014087</t>
  </si>
  <si>
    <t>東京都品川区</t>
  </si>
  <si>
    <t>242055</t>
  </si>
  <si>
    <t>ﾑﾛﾗﾝｼ</t>
  </si>
  <si>
    <t>104299</t>
  </si>
  <si>
    <t>133639</t>
  </si>
  <si>
    <t>012254</t>
  </si>
  <si>
    <t>加賀市</t>
  </si>
  <si>
    <t>総事業費</t>
    <rPh sb="0" eb="1">
      <t>ソウ</t>
    </rPh>
    <rPh sb="1" eb="4">
      <t>ジギョウヒ</t>
    </rPh>
    <phoneticPr fontId="2"/>
  </si>
  <si>
    <t>364011</t>
  </si>
  <si>
    <t>ｵﾅｶﾞﾜﾁｮｳ</t>
  </si>
  <si>
    <t>092169</t>
  </si>
  <si>
    <t>区分</t>
    <rPh sb="0" eb="2">
      <t>クブン</t>
    </rPh>
    <phoneticPr fontId="2"/>
  </si>
  <si>
    <t>福島県会津坂下町</t>
  </si>
  <si>
    <t>406082</t>
  </si>
  <si>
    <t>016080</t>
  </si>
  <si>
    <t>112356</t>
  </si>
  <si>
    <t>016918</t>
  </si>
  <si>
    <t>092029</t>
  </si>
  <si>
    <t>ｱｼｮﾛﾁｮｳ</t>
  </si>
  <si>
    <t>鳥取県大山町</t>
  </si>
  <si>
    <t>都城市</t>
  </si>
  <si>
    <t>ﾀｶｽﾁｮｳ</t>
  </si>
  <si>
    <t>岐阜県多治見市</t>
  </si>
  <si>
    <t>北海道様似町</t>
  </si>
  <si>
    <t>北海道剣淵町</t>
  </si>
  <si>
    <t>ﾋﾛｻｷｼ</t>
  </si>
  <si>
    <t>村上市</t>
  </si>
  <si>
    <t>新潟県南魚沼市</t>
  </si>
  <si>
    <t>入間市</t>
  </si>
  <si>
    <t>113271</t>
  </si>
  <si>
    <t>013633</t>
  </si>
  <si>
    <t>鳩山町</t>
  </si>
  <si>
    <t>ｽﾐﾀﾁｮｳ</t>
  </si>
  <si>
    <t>ｲｽﾞﾓｻﾞｷﾏﾁ</t>
  </si>
  <si>
    <t>宝達志水町</t>
  </si>
  <si>
    <t>小矢部市</t>
  </si>
  <si>
    <t>市区町村名
（漢字）</t>
    <rPh sb="0" eb="2">
      <t>シク</t>
    </rPh>
    <rPh sb="2" eb="4">
      <t>チョウソン</t>
    </rPh>
    <rPh sb="4" eb="5">
      <t>メイ</t>
    </rPh>
    <rPh sb="7" eb="9">
      <t>カンジ</t>
    </rPh>
    <phoneticPr fontId="18"/>
  </si>
  <si>
    <t>014320</t>
  </si>
  <si>
    <t>ｱﾝﾊﾟﾁﾁｮｳ</t>
  </si>
  <si>
    <t>ﾐﾅﾏﾀｼ</t>
  </si>
  <si>
    <t>ﾊｺﾀﾞﾃｼ</t>
  </si>
  <si>
    <t>ｶﾜｶﾐﾑﾗ</t>
  </si>
  <si>
    <t>ﾖｺｼﾊﾞﾋｶﾘﾏﾁ</t>
  </si>
  <si>
    <t>当麻町</t>
  </si>
  <si>
    <t>様似町</t>
  </si>
  <si>
    <t>012181</t>
  </si>
  <si>
    <t>市区町村名
（カナ）</t>
    <rPh sb="0" eb="2">
      <t>シク</t>
    </rPh>
    <rPh sb="2" eb="4">
      <t>チョウソン</t>
    </rPh>
    <rPh sb="4" eb="5">
      <t>メイ</t>
    </rPh>
    <phoneticPr fontId="18"/>
  </si>
  <si>
    <t>ｷｿﾑﾗ</t>
  </si>
  <si>
    <t>福生市</t>
  </si>
  <si>
    <t>新生活一般</t>
    <rPh sb="0" eb="3">
      <t>シンセイカツ</t>
    </rPh>
    <rPh sb="3" eb="5">
      <t>イッパン</t>
    </rPh>
    <phoneticPr fontId="2"/>
  </si>
  <si>
    <t>京都府京丹後市</t>
  </si>
  <si>
    <t>014656</t>
  </si>
  <si>
    <t>293440</t>
  </si>
  <si>
    <t>ｶﾄﾞｶﾞﾜﾁｮｳ</t>
  </si>
  <si>
    <t>ｺﾀﾞｲﾗｼ</t>
  </si>
  <si>
    <t>ｻﾝﾑｼ</t>
  </si>
  <si>
    <t>南山城村</t>
  </si>
  <si>
    <t>会津若松市</t>
  </si>
  <si>
    <t>302091</t>
  </si>
  <si>
    <t>ﾀﾅｸﾞﾗﾏﾁ</t>
  </si>
  <si>
    <t>東みよし町</t>
  </si>
  <si>
    <t>北海道</t>
  </si>
  <si>
    <t>長瀞町</t>
  </si>
  <si>
    <t>ｷﾀﾐｼ</t>
  </si>
  <si>
    <t>ｿﾄｶﾞﾊﾏﾏﾁ</t>
  </si>
  <si>
    <t>023019</t>
  </si>
  <si>
    <t>010006</t>
  </si>
  <si>
    <t>いすみ市</t>
  </si>
  <si>
    <t>南房総市</t>
  </si>
  <si>
    <t>074471</t>
  </si>
  <si>
    <t>214035</t>
  </si>
  <si>
    <t>愛媛県四国中央市</t>
  </si>
  <si>
    <t>012084</t>
  </si>
  <si>
    <t>034827</t>
  </si>
  <si>
    <t>ﾅｷﾞﾁｮｳ</t>
  </si>
  <si>
    <t>102113</t>
  </si>
  <si>
    <t>初山別村</t>
  </si>
  <si>
    <t>ﾄｵｶﾏﾁｼ</t>
  </si>
  <si>
    <t>053490</t>
  </si>
  <si>
    <t>124222</t>
  </si>
  <si>
    <t>札幌市</t>
  </si>
  <si>
    <t>ｻｯﾎﾟﾛｼ</t>
  </si>
  <si>
    <t>014231</t>
  </si>
  <si>
    <t>ｵｵﾌﾅﾄｼ</t>
  </si>
  <si>
    <t>394106</t>
  </si>
  <si>
    <t>函館市</t>
  </si>
  <si>
    <t>茨城県美浦村</t>
  </si>
  <si>
    <t>北海道奥尻町</t>
  </si>
  <si>
    <t>一宮町</t>
  </si>
  <si>
    <t>014699</t>
  </si>
  <si>
    <t>中央市</t>
  </si>
  <si>
    <t>022098</t>
  </si>
  <si>
    <t>小樽市</t>
  </si>
  <si>
    <t>ﾐﾀﾈﾁｮｳ</t>
  </si>
  <si>
    <t>大樹町</t>
  </si>
  <si>
    <t>鹿角市</t>
  </si>
  <si>
    <t>山口県</t>
    <rPh sb="0" eb="3">
      <t>ヤマグチケン</t>
    </rPh>
    <phoneticPr fontId="19"/>
  </si>
  <si>
    <t>132152</t>
  </si>
  <si>
    <t>203092</t>
  </si>
  <si>
    <t>夕張市</t>
  </si>
  <si>
    <t>国東市</t>
  </si>
  <si>
    <t>ﾅｶｻﾂﾅｲﾑﾗ</t>
  </si>
  <si>
    <t>ｵﾀﾙｼ</t>
  </si>
  <si>
    <t>012033</t>
  </si>
  <si>
    <t>ﾀｶﾞﾁｮｳ</t>
  </si>
  <si>
    <t>北海道南幌町</t>
  </si>
  <si>
    <t>湧別町</t>
  </si>
  <si>
    <t>愛知県常滑市</t>
  </si>
  <si>
    <t>120006</t>
  </si>
  <si>
    <t>325252</t>
  </si>
  <si>
    <t>122041</t>
  </si>
  <si>
    <t>112429</t>
  </si>
  <si>
    <t>012122</t>
  </si>
  <si>
    <t>333468</t>
  </si>
  <si>
    <t>士別市</t>
  </si>
  <si>
    <t>福井県小浜市</t>
  </si>
  <si>
    <t>ｼﾝｼﾉﾂﾑﾗ</t>
  </si>
  <si>
    <t>022071</t>
  </si>
  <si>
    <t>172049</t>
  </si>
  <si>
    <t>鹿児島県</t>
    <rPh sb="0" eb="4">
      <t>カゴシマケン</t>
    </rPh>
    <phoneticPr fontId="20"/>
  </si>
  <si>
    <t>旭川市</t>
  </si>
  <si>
    <t>ｱｻﾋｶﾜｼ</t>
  </si>
  <si>
    <t>014818</t>
  </si>
  <si>
    <t>鹿児島県南九州市</t>
  </si>
  <si>
    <t>ﾎｸﾄｼ</t>
  </si>
  <si>
    <t>ﾅﾅｵｼ</t>
  </si>
  <si>
    <t>ﾜﾀﾗｲﾁｮｳ</t>
  </si>
  <si>
    <t>静岡県沼津市</t>
  </si>
  <si>
    <t>113492</t>
  </si>
  <si>
    <t>松島町</t>
  </si>
  <si>
    <t>012041</t>
  </si>
  <si>
    <t>ｵﾌﾞｾﾏﾁ</t>
  </si>
  <si>
    <t>ｵｵｲｿﾏﾁ</t>
  </si>
  <si>
    <t>岩手県九戸村</t>
  </si>
  <si>
    <t>ｼﾝﾁﾏﾁ</t>
  </si>
  <si>
    <t>024236</t>
  </si>
  <si>
    <t>南大東村</t>
  </si>
  <si>
    <t>ｶﾐﾔﾏﾁｮｳ</t>
  </si>
  <si>
    <t>ｲｹﾀﾞﾁｮｳ</t>
  </si>
  <si>
    <t>222160</t>
  </si>
  <si>
    <t>茨城県つくばみらい市</t>
  </si>
  <si>
    <t>北海道小平町</t>
  </si>
  <si>
    <t>室蘭市</t>
  </si>
  <si>
    <t>網走市</t>
  </si>
  <si>
    <t>滋賀県長浜市</t>
  </si>
  <si>
    <t>静岡県富士宮市</t>
  </si>
  <si>
    <t>ﾂﾙｵｶｼ</t>
  </si>
  <si>
    <t>012050</t>
  </si>
  <si>
    <t>滋賀県近江八幡市</t>
  </si>
  <si>
    <t>六ヶ所村</t>
  </si>
  <si>
    <t>014702</t>
  </si>
  <si>
    <t>ﾊﾞﾝﾀﾞｲﾏﾁ</t>
  </si>
  <si>
    <t>245615</t>
  </si>
  <si>
    <t>ﾜｯｶﾅｲｼ</t>
  </si>
  <si>
    <t>砂川市</t>
  </si>
  <si>
    <t>ﾀｶﾔﾏﾑﾗ</t>
  </si>
  <si>
    <t>ｱﾊﾞｼﾘｼ</t>
  </si>
  <si>
    <t>新潟県十日町市</t>
  </si>
  <si>
    <t>402273</t>
  </si>
  <si>
    <t>103446</t>
  </si>
  <si>
    <t>釧路市</t>
  </si>
  <si>
    <t>223441</t>
  </si>
  <si>
    <t>千葉県八街市</t>
  </si>
  <si>
    <t>八雲町</t>
  </si>
  <si>
    <t>(2)</t>
  </si>
  <si>
    <t>広島県大崎上島町</t>
  </si>
  <si>
    <t>ﾕｽﾊﾗﾁｮｳ</t>
  </si>
  <si>
    <t>天栄村</t>
  </si>
  <si>
    <t>神河町</t>
  </si>
  <si>
    <t>猿払村</t>
  </si>
  <si>
    <t>ｱﾂﾏﾁｮｳ</t>
  </si>
  <si>
    <t>012068</t>
  </si>
  <si>
    <t>阿南市</t>
  </si>
  <si>
    <t>野田村</t>
  </si>
  <si>
    <t>352152</t>
  </si>
  <si>
    <t>利尻町</t>
  </si>
  <si>
    <t>長岡市</t>
  </si>
  <si>
    <t>帯広市</t>
  </si>
  <si>
    <t>ﾄﾜﾀﾞｼ</t>
  </si>
  <si>
    <t>352101</t>
  </si>
  <si>
    <t>芳賀町</t>
  </si>
  <si>
    <t>064262</t>
  </si>
  <si>
    <t>上砂川町</t>
  </si>
  <si>
    <t>093432</t>
  </si>
  <si>
    <t>ｶｶﾞｼ</t>
  </si>
  <si>
    <t>西ノ島町</t>
  </si>
  <si>
    <t>茨城県</t>
  </si>
  <si>
    <t>040002</t>
  </si>
  <si>
    <t>亘理町</t>
  </si>
  <si>
    <t>天草市</t>
  </si>
  <si>
    <t>ｵﾋﾞﾋﾛｼ</t>
  </si>
  <si>
    <t>別海町</t>
  </si>
  <si>
    <t>ｶﾜﾊﾞﾑﾗ</t>
  </si>
  <si>
    <t>012076</t>
  </si>
  <si>
    <t>342149</t>
  </si>
  <si>
    <t>神奈川県清川村</t>
  </si>
  <si>
    <t>北海道訓子府町</t>
  </si>
  <si>
    <t>ｳｻｼ</t>
  </si>
  <si>
    <t>016454</t>
  </si>
  <si>
    <t>東京都東京都</t>
  </si>
  <si>
    <t>ﾕｳﾊﾞﾘｼ</t>
  </si>
  <si>
    <t>ﾒﾑﾛﾁｮｳ</t>
  </si>
  <si>
    <t>384887</t>
  </si>
  <si>
    <t>石狩市</t>
  </si>
  <si>
    <t>滝沢市</t>
    <rPh sb="2" eb="3">
      <t>シ</t>
    </rPh>
    <phoneticPr fontId="18"/>
  </si>
  <si>
    <t>262056</t>
  </si>
  <si>
    <t>三芳町</t>
  </si>
  <si>
    <t>016373</t>
  </si>
  <si>
    <t>木城町</t>
  </si>
  <si>
    <t>012092</t>
  </si>
  <si>
    <t>014371</t>
  </si>
  <si>
    <t>ｺｳﾄｳｸ</t>
  </si>
  <si>
    <t>上尾市</t>
  </si>
  <si>
    <t>ｶｼﾊﾞｼ</t>
  </si>
  <si>
    <t>岩見沢市</t>
  </si>
  <si>
    <t>062120</t>
  </si>
  <si>
    <t>ﾀﾏﾑﾗﾏﾁ</t>
  </si>
  <si>
    <t>ﾔｸﾓﾁｮｳ</t>
  </si>
  <si>
    <t>ｵｳｼﾞﾁｮｳ</t>
  </si>
  <si>
    <t>ｲﾜﾐｻﾞﾜｼ</t>
  </si>
  <si>
    <t>014290</t>
  </si>
  <si>
    <t>大空町</t>
  </si>
  <si>
    <t>広島県</t>
    <rPh sb="0" eb="3">
      <t>ヒロシマケン</t>
    </rPh>
    <phoneticPr fontId="20"/>
  </si>
  <si>
    <t>ﾀｹﾄﾐﾁｮｳ</t>
  </si>
  <si>
    <t>331007</t>
  </si>
  <si>
    <t>稚内市</t>
  </si>
  <si>
    <t>144029</t>
  </si>
  <si>
    <t>013951</t>
  </si>
  <si>
    <t>123498</t>
  </si>
  <si>
    <t>倶知安町</t>
  </si>
  <si>
    <t>012106</t>
  </si>
  <si>
    <t>ｵｵﾜﾆﾏﾁ</t>
  </si>
  <si>
    <t>神恵内村</t>
  </si>
  <si>
    <t>ﾙﾓｲｼ</t>
  </si>
  <si>
    <t>府中市</t>
  </si>
  <si>
    <t>苫小牧市</t>
  </si>
  <si>
    <t>ｷｮｳﾜﾁｮｳ</t>
  </si>
  <si>
    <t>実施自治体</t>
    <rPh sb="0" eb="2">
      <t>ジッシ</t>
    </rPh>
    <rPh sb="2" eb="5">
      <t>ジチタイ</t>
    </rPh>
    <phoneticPr fontId="2"/>
  </si>
  <si>
    <t>ﾄﾏｺﾏｲｼ</t>
  </si>
  <si>
    <t>ｶｻﾏｼ</t>
  </si>
  <si>
    <t>北海道興部町</t>
  </si>
  <si>
    <t>ｶﾐｶﾜﾏﾁ</t>
  </si>
  <si>
    <t>ﾃﾝﾘｼ</t>
  </si>
  <si>
    <t>南足柄市</t>
  </si>
  <si>
    <t>大鹿村</t>
  </si>
  <si>
    <t>016942</t>
  </si>
  <si>
    <t>012149</t>
  </si>
  <si>
    <t>262064</t>
  </si>
  <si>
    <t>大分県</t>
  </si>
  <si>
    <t>ﾅｶﾄｻﾁｮｳ</t>
  </si>
  <si>
    <t>蓬田村</t>
  </si>
  <si>
    <t>まんのう町</t>
  </si>
  <si>
    <t>美唄市</t>
  </si>
  <si>
    <t>ｼﾑｶｯﾌﾟﾑﾗ</t>
  </si>
  <si>
    <t>岐阜市</t>
  </si>
  <si>
    <t>232017</t>
  </si>
  <si>
    <t>ﾋﾞﾊﾞｲｼ</t>
  </si>
  <si>
    <t>012157</t>
  </si>
  <si>
    <t>ﾄﾐｵｶｼ</t>
  </si>
  <si>
    <t>新地町</t>
  </si>
  <si>
    <t>千葉県流山市</t>
  </si>
  <si>
    <t>福島県湯川村</t>
  </si>
  <si>
    <t>ﾀﾉﾊﾀﾑﾗ</t>
  </si>
  <si>
    <t>静岡県</t>
  </si>
  <si>
    <t>文京区</t>
  </si>
  <si>
    <t>芦別市</t>
  </si>
  <si>
    <t>栃木県足利市</t>
  </si>
  <si>
    <t>142166</t>
  </si>
  <si>
    <t>ｱｼﾍﾞﾂｼ</t>
  </si>
  <si>
    <t>012165</t>
  </si>
  <si>
    <t>ｷﾀﾔﾏﾑﾗ</t>
  </si>
  <si>
    <t>福岡県福岡県</t>
  </si>
  <si>
    <t>ｻｶﾀｼ</t>
  </si>
  <si>
    <t>ﾅﾝﾀﾝｼ</t>
  </si>
  <si>
    <t>094072</t>
  </si>
  <si>
    <t>ｺｻｶﾏﾁ</t>
  </si>
  <si>
    <t>赤井川村</t>
  </si>
  <si>
    <t>江別市</t>
  </si>
  <si>
    <t>233625</t>
  </si>
  <si>
    <t>三重県四日市市</t>
  </si>
  <si>
    <t>202142</t>
  </si>
  <si>
    <t>312029</t>
  </si>
  <si>
    <t>ｼﾗｵｲﾁｮｳ</t>
  </si>
  <si>
    <t>014532</t>
  </si>
  <si>
    <t>020001</t>
  </si>
  <si>
    <t>長野県高森町</t>
  </si>
  <si>
    <t>012319</t>
  </si>
  <si>
    <t>岐阜県坂祝町</t>
  </si>
  <si>
    <t>ｶﾜｷﾀﾏﾁ</t>
  </si>
  <si>
    <t>ｴﾍﾞﾂｼ</t>
  </si>
  <si>
    <t>R5当初</t>
    <rPh sb="2" eb="4">
      <t>トウショ</t>
    </rPh>
    <phoneticPr fontId="2"/>
  </si>
  <si>
    <t>294501</t>
  </si>
  <si>
    <t>京都府和束町</t>
  </si>
  <si>
    <t>台東区</t>
  </si>
  <si>
    <t>ﾕﾘﾎﾝｼﾞｮｳｼ</t>
  </si>
  <si>
    <t>304280</t>
  </si>
  <si>
    <t>中川町</t>
  </si>
  <si>
    <t>古平町</t>
  </si>
  <si>
    <t>大阪市</t>
  </si>
  <si>
    <t>012173</t>
  </si>
  <si>
    <t>浅口市</t>
  </si>
  <si>
    <t>142182</t>
  </si>
  <si>
    <t>北海道初山別村</t>
  </si>
  <si>
    <t>ﾌﾙﾋﾞﾗﾁｮｳ</t>
  </si>
  <si>
    <t>赤平市</t>
  </si>
  <si>
    <t>福島県小野町</t>
  </si>
  <si>
    <t>前橋市</t>
  </si>
  <si>
    <t>栃木県</t>
  </si>
  <si>
    <t>015199</t>
  </si>
  <si>
    <t>ｱｶﾋﾞﾗｼ</t>
  </si>
  <si>
    <t>長野県木祖村</t>
  </si>
  <si>
    <t>小清水町</t>
  </si>
  <si>
    <t>ｼﾘｳﾁﾁｮｳ</t>
  </si>
  <si>
    <t>ｲﾀﾊﾞｼｸ</t>
  </si>
  <si>
    <t>015610</t>
  </si>
  <si>
    <t>熊本県高森町</t>
  </si>
  <si>
    <t>ﾜｷﾁｮｳ</t>
  </si>
  <si>
    <t>ｱﾀﾞﾁｸ</t>
  </si>
  <si>
    <t>075647</t>
  </si>
  <si>
    <t>144011</t>
  </si>
  <si>
    <t>432059</t>
  </si>
  <si>
    <t>紋別市</t>
  </si>
  <si>
    <t>ﾓﾝﾍﾞﾂｼ</t>
  </si>
  <si>
    <t>244431</t>
  </si>
  <si>
    <t>402052</t>
  </si>
  <si>
    <t>壮瞥町</t>
  </si>
  <si>
    <t>八郎潟町</t>
  </si>
  <si>
    <t>012301</t>
  </si>
  <si>
    <t>014869</t>
  </si>
  <si>
    <t>012190</t>
  </si>
  <si>
    <t>222135</t>
  </si>
  <si>
    <t>063223</t>
  </si>
  <si>
    <t>ｼﾍﾞﾂｼ</t>
  </si>
  <si>
    <t>012351</t>
  </si>
  <si>
    <t>徳島県北島町</t>
  </si>
  <si>
    <t>奈井江町</t>
  </si>
  <si>
    <t>東通村</t>
  </si>
  <si>
    <t>藤枝市</t>
  </si>
  <si>
    <t>014362</t>
  </si>
  <si>
    <t>012203</t>
  </si>
  <si>
    <t>竹原市</t>
  </si>
  <si>
    <t>ﾐﾔｺｼ</t>
  </si>
  <si>
    <t>名寄市</t>
  </si>
  <si>
    <t>(12)</t>
  </si>
  <si>
    <t>013374</t>
  </si>
  <si>
    <t>ﾅﾖﾛｼ</t>
  </si>
  <si>
    <t>272311</t>
  </si>
  <si>
    <t>012211</t>
  </si>
  <si>
    <t>ｷｮｳｺﾞｸﾁｮｳ</t>
  </si>
  <si>
    <t>112291</t>
  </si>
  <si>
    <t>ﾋﾉﾁｮｳ</t>
  </si>
  <si>
    <t>R4補</t>
    <rPh sb="2" eb="3">
      <t>ホ</t>
    </rPh>
    <phoneticPr fontId="2"/>
  </si>
  <si>
    <t>北海道音更町</t>
  </si>
  <si>
    <t>ｶﾓｶﾞﾜｼ</t>
  </si>
  <si>
    <t>喜茂別町</t>
  </si>
  <si>
    <t>ｷｸﾖｳﾏﾁ</t>
  </si>
  <si>
    <t>ｼｮｻﾝﾍﾞﾂﾑﾗ</t>
  </si>
  <si>
    <t>041009</t>
  </si>
  <si>
    <t>ﾀﾜﾗﾓﾄﾁｮｳ</t>
  </si>
  <si>
    <t>島根県島根県</t>
  </si>
  <si>
    <t>愛知県大口町</t>
  </si>
  <si>
    <t>044440</t>
  </si>
  <si>
    <t>大阪府太子町</t>
  </si>
  <si>
    <t>三笠市</t>
  </si>
  <si>
    <t>(27)</t>
  </si>
  <si>
    <t>新ひだか町</t>
  </si>
  <si>
    <t>062014</t>
  </si>
  <si>
    <t>053031</t>
  </si>
  <si>
    <t>ﾅｶﾏｼ</t>
  </si>
  <si>
    <t>ｱｲﾂﾞﾊﾞﾝｹﾞﾏﾁ</t>
  </si>
  <si>
    <t>ﾀﾂｺﾞｳﾁｮｳ</t>
  </si>
  <si>
    <t>124109</t>
  </si>
  <si>
    <t>ﾐｶｻｼ</t>
  </si>
  <si>
    <t>ｲﾀｺｼ</t>
  </si>
  <si>
    <t>012220</t>
  </si>
  <si>
    <t>202185</t>
  </si>
  <si>
    <t>ｼﾁｶﾞﾊﾏﾏﾁ</t>
  </si>
  <si>
    <t>012262</t>
  </si>
  <si>
    <t>奈良県</t>
  </si>
  <si>
    <t>高知県津野町</t>
  </si>
  <si>
    <t>ﾀｷﾉｳｴﾁｮｳ</t>
  </si>
  <si>
    <t>ｵﾉﾐﾁｼ</t>
  </si>
  <si>
    <t>三重県多気町</t>
  </si>
  <si>
    <t>北海道仁木町</t>
  </si>
  <si>
    <t>根室市</t>
  </si>
  <si>
    <t>ﾈﾑﾛｼ</t>
  </si>
  <si>
    <t>ｵｸｼﾘﾁｮｳ</t>
  </si>
  <si>
    <t>024244</t>
  </si>
  <si>
    <t>232211</t>
  </si>
  <si>
    <t>182109</t>
  </si>
  <si>
    <t>ｱﾐﾏﾁ</t>
  </si>
  <si>
    <t>162094</t>
  </si>
  <si>
    <t>012238</t>
  </si>
  <si>
    <t>北海道北斗市</t>
  </si>
  <si>
    <t>比布町</t>
  </si>
  <si>
    <t>263036</t>
  </si>
  <si>
    <t>046060</t>
  </si>
  <si>
    <t>ﾀｶﾄﾘﾁｮｳ</t>
  </si>
  <si>
    <t>千歳市</t>
  </si>
  <si>
    <t>宮城県岩沼市</t>
  </si>
  <si>
    <t>大鰐町</t>
  </si>
  <si>
    <t>313297</t>
  </si>
  <si>
    <t>千葉県我孫子市</t>
  </si>
  <si>
    <t>ｲﾅﾏﾁ</t>
  </si>
  <si>
    <t>393444</t>
  </si>
  <si>
    <t>伊予市</t>
  </si>
  <si>
    <t>妹背牛町</t>
  </si>
  <si>
    <t>小田原市</t>
  </si>
  <si>
    <t>ﾀﾞﾃｼ</t>
  </si>
  <si>
    <t>112097</t>
  </si>
  <si>
    <t>ﾀﾞｲｾﾝｼ</t>
  </si>
  <si>
    <t>ﾂｶﾞﾙｼ</t>
  </si>
  <si>
    <t>茨城県鉾田市</t>
  </si>
  <si>
    <t>ﾁﾄｾｼ</t>
  </si>
  <si>
    <t>023078</t>
  </si>
  <si>
    <t>余市町</t>
  </si>
  <si>
    <t>北海道古平町</t>
  </si>
  <si>
    <t>ﾔﾏｶﾞﾀｼ</t>
  </si>
  <si>
    <t>012246</t>
  </si>
  <si>
    <t>093611</t>
  </si>
  <si>
    <t>千葉県山武市</t>
  </si>
  <si>
    <t>ﾌﾅｶﾞﾀﾏﾁ</t>
  </si>
  <si>
    <t>竜王町</t>
  </si>
  <si>
    <t>島田市</t>
  </si>
  <si>
    <t>ｻﾙﾌﾂﾑﾗ</t>
  </si>
  <si>
    <t>滝川市</t>
  </si>
  <si>
    <t>滑川市</t>
  </si>
  <si>
    <t>ﾀｷｶﾜｼ</t>
  </si>
  <si>
    <t>遠別町</t>
  </si>
  <si>
    <t>ｽﾅｶﾞﾜｼ</t>
  </si>
  <si>
    <t>島根県江津市</t>
  </si>
  <si>
    <t>464686</t>
  </si>
  <si>
    <t>南箕輪村</t>
  </si>
  <si>
    <t>433489</t>
  </si>
  <si>
    <t>074217</t>
  </si>
  <si>
    <t>月形町</t>
  </si>
  <si>
    <t>歌志内市</t>
  </si>
  <si>
    <t>ﾋﾞﾎﾛﾁｮｳ</t>
  </si>
  <si>
    <t>ｼｬｺﾀﾝﾁｮｳ</t>
  </si>
  <si>
    <t>032093</t>
  </si>
  <si>
    <t>奈良県十津川村</t>
  </si>
  <si>
    <t>ｾﾝﾎﾞｸｼ</t>
  </si>
  <si>
    <t>ｳﾀｼﾅｲｼ</t>
  </si>
  <si>
    <t>出雲市</t>
  </si>
  <si>
    <t>広島県江田島市</t>
  </si>
  <si>
    <t>462179</t>
  </si>
  <si>
    <t>ｼｶﾏﾁｮｳ</t>
  </si>
  <si>
    <t>012271</t>
  </si>
  <si>
    <t>京丹波町</t>
  </si>
  <si>
    <t>茅ヶ崎市</t>
  </si>
  <si>
    <t>福岡県糸島市</t>
  </si>
  <si>
    <t>伊豆市</t>
  </si>
  <si>
    <t>神奈川県鎌倉市</t>
  </si>
  <si>
    <t>464911</t>
  </si>
  <si>
    <t>清水町</t>
  </si>
  <si>
    <t>ﾐﾅﾐｱｲｷﾑﾗ</t>
  </si>
  <si>
    <t>013315</t>
  </si>
  <si>
    <t>ﾃﾝｶﾜﾑﾗ</t>
  </si>
  <si>
    <t>ﾄｼﾏｸ</t>
  </si>
  <si>
    <t>深川市</t>
  </si>
  <si>
    <t>長野県松川村</t>
  </si>
  <si>
    <t>352047</t>
  </si>
  <si>
    <t>ｸｼﾞﾕｳｸﾘﾏﾁ</t>
  </si>
  <si>
    <t>神奈川県座間市</t>
  </si>
  <si>
    <t>雄武町</t>
  </si>
  <si>
    <t>阿智村</t>
  </si>
  <si>
    <t>314013</t>
  </si>
  <si>
    <t>和寒町</t>
  </si>
  <si>
    <t>ﾐﾅﾐﾌﾗﾉﾁｮｳ</t>
  </si>
  <si>
    <t>ｷﾐﾂｼ</t>
  </si>
  <si>
    <t>北海道赤井川村</t>
  </si>
  <si>
    <t>434680</t>
  </si>
  <si>
    <t>ﾌｶｶﾞﾜｼ</t>
  </si>
  <si>
    <t>232203</t>
  </si>
  <si>
    <t>ｷｺﾅｲﾁｮｳ</t>
  </si>
  <si>
    <t>横須賀市</t>
  </si>
  <si>
    <t>富田林市</t>
  </si>
  <si>
    <t>012289</t>
  </si>
  <si>
    <t>ﾀｶｷﾞﾑﾗ</t>
  </si>
  <si>
    <t>132098</t>
  </si>
  <si>
    <t>福岡県水巻町</t>
  </si>
  <si>
    <t>ﾐﾅﾐｷｭｳｼｭｳｼ</t>
  </si>
  <si>
    <t>富良野市</t>
  </si>
  <si>
    <t>083097</t>
  </si>
  <si>
    <t>ｸｯﾁｬﾝﾁｮｳ</t>
  </si>
  <si>
    <t>162078</t>
  </si>
  <si>
    <t>宮城県美里町</t>
  </si>
  <si>
    <t>真室川町</t>
  </si>
  <si>
    <t>052141</t>
  </si>
  <si>
    <t>133035</t>
  </si>
  <si>
    <t>草加市</t>
  </si>
  <si>
    <t>ﾐﾊﾙﾏﾁ</t>
  </si>
  <si>
    <t>津南町</t>
  </si>
  <si>
    <t>南三陸町</t>
  </si>
  <si>
    <t>104281</t>
  </si>
  <si>
    <t>静岡県長泉町</t>
  </si>
  <si>
    <t>392057</t>
  </si>
  <si>
    <t>多気町</t>
  </si>
  <si>
    <t>ﾐﾅﾐｿｳﾏｼ</t>
  </si>
  <si>
    <t>012297</t>
  </si>
  <si>
    <t>福島県三島町</t>
  </si>
  <si>
    <t>登別市</t>
  </si>
  <si>
    <t>ﾘﾌﾁｮｳ</t>
  </si>
  <si>
    <t>ｼﾊﾞﾔﾏﾏﾁ</t>
  </si>
  <si>
    <t>ｱｼﾞｶﾞｻﾜﾏﾁ</t>
  </si>
  <si>
    <t>131032</t>
  </si>
  <si>
    <t>那珂川町</t>
  </si>
  <si>
    <t>013943</t>
  </si>
  <si>
    <t>016047</t>
  </si>
  <si>
    <t>434825</t>
  </si>
  <si>
    <t>ﾉﾎﾞﾘﾍﾞﾂｼ</t>
  </si>
  <si>
    <t>恵庭市</t>
  </si>
  <si>
    <t>155811</t>
  </si>
  <si>
    <t>越前町</t>
  </si>
  <si>
    <t>ｴﾆﾜｼ</t>
  </si>
  <si>
    <t>313025</t>
  </si>
  <si>
    <t>伊達市</t>
  </si>
  <si>
    <t>蕨市</t>
  </si>
  <si>
    <t>035068</t>
  </si>
  <si>
    <t>ﾂﾙｼ</t>
  </si>
  <si>
    <t>菊川市</t>
  </si>
  <si>
    <t>ｼﾓﾆﾀﾏﾁ</t>
  </si>
  <si>
    <t>012335</t>
  </si>
  <si>
    <t>北広島市</t>
  </si>
  <si>
    <t>おおい町</t>
  </si>
  <si>
    <t>福島県会津若松市</t>
  </si>
  <si>
    <t>ｲｲﾂﾞｶｼ</t>
  </si>
  <si>
    <t>東松島市</t>
  </si>
  <si>
    <t>ﾊﾏﾄﾝﾍﾞﾂﾁｮｳ</t>
  </si>
  <si>
    <t>ｵｵﾂｼ</t>
  </si>
  <si>
    <t>津幡町</t>
  </si>
  <si>
    <t>ｷﾀﾋﾛｼﾏｼ</t>
  </si>
  <si>
    <t>434248</t>
  </si>
  <si>
    <t>012343</t>
  </si>
  <si>
    <t>ｻﾏﾆﾁｮｳ</t>
  </si>
  <si>
    <t>ﾂｸﾊﾞｼ</t>
  </si>
  <si>
    <t>ﾄﾐﾔｼ</t>
  </si>
  <si>
    <t>ﾅｲｴﾁｮｳ</t>
  </si>
  <si>
    <t>ｳﾗﾎﾛﾁｮｳ</t>
  </si>
  <si>
    <t>香取市</t>
  </si>
  <si>
    <t>ﾆｲｶｯﾌﾟﾁｮｳ</t>
  </si>
  <si>
    <t>ｲｼｶﾘｼ</t>
  </si>
  <si>
    <t>八戸市</t>
  </si>
  <si>
    <t>北斗市</t>
  </si>
  <si>
    <t>163431</t>
  </si>
  <si>
    <t>芝山町</t>
  </si>
  <si>
    <t>ﾆｼｵｺｯﾍﾟﾑﾗ</t>
  </si>
  <si>
    <t>012360</t>
  </si>
  <si>
    <t>ｿｳﾍﾞﾂﾁｮｳ</t>
  </si>
  <si>
    <t>062065</t>
  </si>
  <si>
    <t>四街道市</t>
  </si>
  <si>
    <t>志賀町</t>
  </si>
  <si>
    <t>ｷｮｳﾀﾅﾍﾞｼ</t>
  </si>
  <si>
    <t>宮崎県</t>
  </si>
  <si>
    <t>014559</t>
  </si>
  <si>
    <t>054640</t>
  </si>
  <si>
    <t>075019</t>
  </si>
  <si>
    <t>当別町</t>
  </si>
  <si>
    <t>152161</t>
  </si>
  <si>
    <t>長野県伊那市</t>
  </si>
  <si>
    <t>大島町</t>
  </si>
  <si>
    <t>ﾔﾏｿﾞｴﾑﾗ</t>
  </si>
  <si>
    <t>ﾄｳﾍﾞﾂﾁｮｳ</t>
  </si>
  <si>
    <t>粟島浦村</t>
  </si>
  <si>
    <t>草津市</t>
  </si>
  <si>
    <t>016420</t>
  </si>
  <si>
    <t>234419</t>
  </si>
  <si>
    <t>山口県山口県</t>
  </si>
  <si>
    <t>015181</t>
  </si>
  <si>
    <t>御蔵島村</t>
  </si>
  <si>
    <t>013030</t>
  </si>
  <si>
    <t>青森県今別町</t>
  </si>
  <si>
    <t>024058</t>
  </si>
  <si>
    <t>千葉県船橋市</t>
  </si>
  <si>
    <t>白岡市</t>
    <rPh sb="0" eb="2">
      <t>シラオカ</t>
    </rPh>
    <rPh sb="2" eb="3">
      <t>シ</t>
    </rPh>
    <phoneticPr fontId="18"/>
  </si>
  <si>
    <t>新篠津村</t>
  </si>
  <si>
    <t>293458</t>
  </si>
  <si>
    <t>厚真町</t>
  </si>
  <si>
    <t>兵庫県三木市</t>
  </si>
  <si>
    <t>ｼﾛｻﾄﾏﾁ</t>
  </si>
  <si>
    <t>京都府</t>
    <rPh sb="0" eb="3">
      <t>キョウトフ</t>
    </rPh>
    <phoneticPr fontId="20"/>
  </si>
  <si>
    <t>鳥取県三朝町</t>
  </si>
  <si>
    <t>原村</t>
  </si>
  <si>
    <t>栗東市</t>
  </si>
  <si>
    <t>長崎県雲仙市</t>
  </si>
  <si>
    <t>013048</t>
  </si>
  <si>
    <t>小川町</t>
  </si>
  <si>
    <t>042153</t>
  </si>
  <si>
    <t>岩内町</t>
  </si>
  <si>
    <t>青森県十和田市</t>
  </si>
  <si>
    <t>松前町</t>
  </si>
  <si>
    <t>ｾｷｶﾞﾊﾗﾁｮｳ</t>
  </si>
  <si>
    <t>むつ市</t>
  </si>
  <si>
    <t>寿都町</t>
  </si>
  <si>
    <t>大山町</t>
  </si>
  <si>
    <t>刈羽村</t>
  </si>
  <si>
    <t>光市</t>
  </si>
  <si>
    <t>ﾏﾂﾏｴﾁｮｳ</t>
  </si>
  <si>
    <t>ﾁｮｳｾｲﾑﾗ</t>
  </si>
  <si>
    <t>桜井市</t>
  </si>
  <si>
    <t>福島町</t>
  </si>
  <si>
    <t>092011</t>
  </si>
  <si>
    <t>大多喜町</t>
  </si>
  <si>
    <t>王寺町</t>
  </si>
  <si>
    <t>かすみがうら市</t>
  </si>
  <si>
    <t>滝上町</t>
  </si>
  <si>
    <t>おいらせ町</t>
  </si>
  <si>
    <t>ﾌｸｼﾏﾁｮｳ</t>
  </si>
  <si>
    <t>014273</t>
  </si>
  <si>
    <t>ｱｷﾙﾉｼ</t>
  </si>
  <si>
    <t>014095</t>
  </si>
  <si>
    <t>062031</t>
  </si>
  <si>
    <t>013323</t>
  </si>
  <si>
    <t>ﾆｼｱﾜｸﾗｿﾝ</t>
  </si>
  <si>
    <t>智頭町</t>
  </si>
  <si>
    <t>ﾌｼﾞｵｶｼ</t>
  </si>
  <si>
    <t>013331</t>
  </si>
  <si>
    <t>153427</t>
  </si>
  <si>
    <t>福岡県宮若市</t>
  </si>
  <si>
    <t>122157</t>
  </si>
  <si>
    <t>東海村</t>
  </si>
  <si>
    <t>木古内町</t>
  </si>
  <si>
    <t>014257</t>
  </si>
  <si>
    <t>033022</t>
  </si>
  <si>
    <t>294276</t>
  </si>
  <si>
    <t>埼玉県鳩山町</t>
  </si>
  <si>
    <t>074225</t>
  </si>
  <si>
    <t>佐賀県唐津市</t>
  </si>
  <si>
    <t>ﾆｼﾒﾔﾑﾗ</t>
  </si>
  <si>
    <t>亀山市</t>
  </si>
  <si>
    <t>七飯町</t>
  </si>
  <si>
    <t>古賀市</t>
  </si>
  <si>
    <t>024121</t>
  </si>
  <si>
    <t>ｼｮｳｵｳﾁｮｳ</t>
  </si>
  <si>
    <t>ｻﾞﾏﾐｿﾝ</t>
  </si>
  <si>
    <t>234451</t>
  </si>
  <si>
    <t>広陵町</t>
  </si>
  <si>
    <t>西川町</t>
  </si>
  <si>
    <t>ﾅﾅｴﾁｮｳ</t>
  </si>
  <si>
    <t>123471</t>
  </si>
  <si>
    <t>122076</t>
  </si>
  <si>
    <t>愛媛県松野町</t>
  </si>
  <si>
    <t>ｱｸﾞﾆｿﾝ</t>
  </si>
  <si>
    <t>013439</t>
  </si>
  <si>
    <t>435058</t>
  </si>
  <si>
    <t>ﾔﾏﾄﾁｮｳ</t>
  </si>
  <si>
    <t>春日部市</t>
  </si>
  <si>
    <t>森町</t>
  </si>
  <si>
    <t>鹿児島県霧島市</t>
  </si>
  <si>
    <t>ﾓﾘﾏﾁ</t>
  </si>
  <si>
    <t>ｱｲﾍﾞﾂﾁｮｳ</t>
  </si>
  <si>
    <t>見附市</t>
  </si>
  <si>
    <t>013455</t>
  </si>
  <si>
    <t>横浜町</t>
  </si>
  <si>
    <t>野木町</t>
  </si>
  <si>
    <t>013463</t>
  </si>
  <si>
    <t>ｲﾋﾞｶﾞﾜﾁｮｳ</t>
  </si>
  <si>
    <t>鳴門市</t>
  </si>
  <si>
    <t>会津美里町</t>
  </si>
  <si>
    <t>阿賀町</t>
  </si>
  <si>
    <t>山梨県山梨県</t>
  </si>
  <si>
    <t>今別町</t>
  </si>
  <si>
    <t>洋野町</t>
  </si>
  <si>
    <t>ｵﾉｼ</t>
  </si>
  <si>
    <t>長万部町</t>
  </si>
  <si>
    <t>131024</t>
  </si>
  <si>
    <t>092134</t>
  </si>
  <si>
    <t>ｵｼｬﾏﾝﾍﾞﾁｮｳ</t>
  </si>
  <si>
    <t>ﾅｶﾞﾄﾛﾏﾁ</t>
  </si>
  <si>
    <t>261009</t>
  </si>
  <si>
    <t>364681</t>
  </si>
  <si>
    <t>ﾄﾖｺﾛﾁｮｳ</t>
  </si>
  <si>
    <t>ｽﾞｼｼ</t>
  </si>
  <si>
    <t>地域少子化対策重点推進交付金（令和５年度実施事業）所要額調</t>
    <rPh sb="0" eb="2">
      <t>チイキ</t>
    </rPh>
    <rPh sb="2" eb="5">
      <t>ショウシカ</t>
    </rPh>
    <rPh sb="5" eb="7">
      <t>タイサク</t>
    </rPh>
    <rPh sb="7" eb="9">
      <t>ジュウテン</t>
    </rPh>
    <rPh sb="9" eb="11">
      <t>スイシン</t>
    </rPh>
    <rPh sb="11" eb="14">
      <t>コウフキン</t>
    </rPh>
    <rPh sb="15" eb="17">
      <t>レイワ</t>
    </rPh>
    <rPh sb="18" eb="20">
      <t>ネンド</t>
    </rPh>
    <rPh sb="20" eb="22">
      <t>ジッシ</t>
    </rPh>
    <rPh sb="22" eb="24">
      <t>ジギョウ</t>
    </rPh>
    <phoneticPr fontId="2"/>
  </si>
  <si>
    <t>ﾐﾔｻﾞｷｼ</t>
  </si>
  <si>
    <t>和光市</t>
  </si>
  <si>
    <t>ｼﾌﾞｶﾜｼ</t>
  </si>
  <si>
    <t>293857</t>
  </si>
  <si>
    <t>ﾜｯｻﾑﾁｮｳ</t>
  </si>
  <si>
    <t>013471</t>
  </si>
  <si>
    <t>江差町</t>
  </si>
  <si>
    <t>雨竜町</t>
  </si>
  <si>
    <t>292109</t>
  </si>
  <si>
    <t>013617</t>
  </si>
  <si>
    <t>ｴﾘﾓﾁｮｳ</t>
  </si>
  <si>
    <t>ｳｺﾞﾏﾁ</t>
  </si>
  <si>
    <t>北海道木古内町</t>
  </si>
  <si>
    <t>上ノ国町</t>
  </si>
  <si>
    <t>063657</t>
  </si>
  <si>
    <t>154059</t>
  </si>
  <si>
    <t>ｱｷﾀｼ</t>
  </si>
  <si>
    <t>ｶﾐﾉｸﾆﾁｮｳ</t>
  </si>
  <si>
    <t>滋賀県高島市</t>
  </si>
  <si>
    <t>ｸﾛｲｼｼ</t>
  </si>
  <si>
    <t>河内町</t>
  </si>
  <si>
    <t>厚沢部町</t>
  </si>
  <si>
    <t>232122</t>
  </si>
  <si>
    <t>山形県朝日町</t>
  </si>
  <si>
    <t>016101</t>
  </si>
  <si>
    <t>青森県板柳町</t>
  </si>
  <si>
    <t>ｲｽﾞﾐｻﾞｷﾑﾗ</t>
  </si>
  <si>
    <t>指宿市</t>
  </si>
  <si>
    <t>023817</t>
  </si>
  <si>
    <t>ｶﾝﾀﾞﾏﾁ</t>
  </si>
  <si>
    <t>ｸﾞｼﾞｮｳｼ</t>
  </si>
  <si>
    <t>ｱｯｻﾌﾞﾁｮｳ</t>
  </si>
  <si>
    <t>埼玉県宮代町</t>
  </si>
  <si>
    <t>男鹿市</t>
  </si>
  <si>
    <t>ｿｳｻｼ</t>
  </si>
  <si>
    <t>乙部町</t>
  </si>
  <si>
    <t>竹田市</t>
  </si>
  <si>
    <t>013641</t>
  </si>
  <si>
    <t>新郷村</t>
  </si>
  <si>
    <t>山口県柳井市</t>
  </si>
  <si>
    <t>123293</t>
  </si>
  <si>
    <t>042145</t>
  </si>
  <si>
    <t>052043</t>
  </si>
  <si>
    <t>ﾉｾﾁｮｳ</t>
  </si>
  <si>
    <t>長野県岡谷市</t>
  </si>
  <si>
    <t>沼田市</t>
  </si>
  <si>
    <t>473570</t>
  </si>
  <si>
    <t>016381</t>
  </si>
  <si>
    <t>ﾛｯｶｼｮﾑﾗ</t>
  </si>
  <si>
    <t>282235</t>
  </si>
  <si>
    <t>奥尻町</t>
  </si>
  <si>
    <t>042030</t>
  </si>
  <si>
    <t>ﾐﾅﾐｱﾙﾌﾟｽｼ</t>
  </si>
  <si>
    <t>142077</t>
  </si>
  <si>
    <t>瑞穂市</t>
  </si>
  <si>
    <t>ﾔﾅｲｼ</t>
  </si>
  <si>
    <t>ﾖｼﾐﾏﾁ</t>
  </si>
  <si>
    <t>三重県名張市</t>
  </si>
  <si>
    <t>金ケ崎町</t>
  </si>
  <si>
    <t>岡谷市</t>
  </si>
  <si>
    <t>秋田県潟上市</t>
  </si>
  <si>
    <t>013676</t>
  </si>
  <si>
    <t>ﾀﾊﾞﾔﾏﾑﾗ</t>
  </si>
  <si>
    <t>014826</t>
  </si>
  <si>
    <t>岩沼市</t>
  </si>
  <si>
    <t>074021</t>
  </si>
  <si>
    <t>083640</t>
  </si>
  <si>
    <t>今金町</t>
  </si>
  <si>
    <t>262099</t>
  </si>
  <si>
    <t>ｲﾏｶﾈﾁｮｳ</t>
  </si>
  <si>
    <t>岡山県早島町</t>
  </si>
  <si>
    <t>長野県御代田町</t>
  </si>
  <si>
    <t>113484</t>
  </si>
  <si>
    <t>相生市</t>
  </si>
  <si>
    <t>ﾀﾀﾞﾐﾏﾁ</t>
  </si>
  <si>
    <t>013706</t>
  </si>
  <si>
    <t>252042</t>
  </si>
  <si>
    <t>東庄町</t>
  </si>
  <si>
    <t>072079</t>
  </si>
  <si>
    <t>下川町</t>
  </si>
  <si>
    <t>長崎市</t>
  </si>
  <si>
    <t>073083</t>
  </si>
  <si>
    <t>茨城県</t>
    <rPh sb="0" eb="3">
      <t>イバラキケン</t>
    </rPh>
    <phoneticPr fontId="19"/>
  </si>
  <si>
    <t>ｷｻﾗﾂﾞｼ</t>
  </si>
  <si>
    <t>052159</t>
  </si>
  <si>
    <t>八千代町</t>
  </si>
  <si>
    <t>ｶﾐｼﾎﾛﾁｮｳ</t>
  </si>
  <si>
    <t>131121</t>
  </si>
  <si>
    <t>ｺﾅﾝｼ</t>
  </si>
  <si>
    <t>ｶﾜﾈﾎﾝﾁｮｳ</t>
  </si>
  <si>
    <t>徳島県勝浦町</t>
  </si>
  <si>
    <t>ｾﾀﾅﾁｮｳ</t>
  </si>
  <si>
    <t>ﾑﾗﾔﾏｼ</t>
  </si>
  <si>
    <t>064289</t>
  </si>
  <si>
    <t>013714</t>
  </si>
  <si>
    <t>053619</t>
  </si>
  <si>
    <t>士幌町</t>
  </si>
  <si>
    <t>015474</t>
  </si>
  <si>
    <t>032034</t>
  </si>
  <si>
    <t>能美市</t>
  </si>
  <si>
    <t>193461</t>
  </si>
  <si>
    <t>島牧村</t>
  </si>
  <si>
    <t>大津町</t>
  </si>
  <si>
    <t>ﾚﾌﾞﾝﾁｮｳ</t>
  </si>
  <si>
    <t>ｳﾗｳｽﾁｮｳ</t>
  </si>
  <si>
    <t>湖南市</t>
  </si>
  <si>
    <t>ﾅﾐｴﾏﾁ</t>
  </si>
  <si>
    <t>ｼﾏﾏｷﾑﾗ</t>
  </si>
  <si>
    <t>016314</t>
  </si>
  <si>
    <t>木津川市</t>
  </si>
  <si>
    <t>464902</t>
  </si>
  <si>
    <t>ｶｼﾜｻﾞｷｼ</t>
  </si>
  <si>
    <t>草津町</t>
  </si>
  <si>
    <t>013919</t>
  </si>
  <si>
    <t>ｽｯﾂﾁｮｳ</t>
  </si>
  <si>
    <t>ﾂﾙｶﾞｼ</t>
  </si>
  <si>
    <t>ﾀﾏｶﾜﾑﾗ</t>
  </si>
  <si>
    <t>沖縄県西原町</t>
  </si>
  <si>
    <t>032115</t>
  </si>
  <si>
    <t>013927</t>
  </si>
  <si>
    <t>真庭市</t>
  </si>
  <si>
    <t>132241</t>
  </si>
  <si>
    <t>福岡県志免町</t>
  </si>
  <si>
    <t>016641</t>
  </si>
  <si>
    <t>和歌山県有田川町</t>
  </si>
  <si>
    <t>113859</t>
  </si>
  <si>
    <t>黒松内町</t>
  </si>
  <si>
    <t>上川町</t>
  </si>
  <si>
    <t>南伊豆町</t>
  </si>
  <si>
    <t>新潟県出雲崎町</t>
  </si>
  <si>
    <t>ｸﾛﾏﾂﾅｲﾁｮｳ</t>
  </si>
  <si>
    <t>ｼﾓｽﾜﾏﾁ</t>
  </si>
  <si>
    <t>愛媛県砥部町</t>
  </si>
  <si>
    <t>465054</t>
  </si>
  <si>
    <t>苓北町</t>
  </si>
  <si>
    <t>016471</t>
  </si>
  <si>
    <t>ﾌｼﾞｻﾄﾏﾁ</t>
  </si>
  <si>
    <t>173843</t>
  </si>
  <si>
    <t>013935</t>
  </si>
  <si>
    <t>群馬県</t>
    <rPh sb="0" eb="3">
      <t>グンマケン</t>
    </rPh>
    <phoneticPr fontId="20"/>
  </si>
  <si>
    <t>海老名市</t>
  </si>
  <si>
    <t>鮭川村</t>
  </si>
  <si>
    <t>142158</t>
  </si>
  <si>
    <t>ｱｷｵｵﾀﾁｮｳ</t>
  </si>
  <si>
    <t>014044</t>
  </si>
  <si>
    <t>蘭越町</t>
  </si>
  <si>
    <t>世田谷区</t>
  </si>
  <si>
    <t>ﾗﾝｺｼﾁｮｳ</t>
  </si>
  <si>
    <t>ｸﾒﾅﾝﾁｮｳ</t>
  </si>
  <si>
    <t>ﾐﾅﾐﾁﾀﾁｮｳ</t>
  </si>
  <si>
    <t>北海道伊達市</t>
  </si>
  <si>
    <t>越生町</t>
  </si>
  <si>
    <t>筑北村</t>
  </si>
  <si>
    <t>014311</t>
  </si>
  <si>
    <t>204501</t>
  </si>
  <si>
    <t>ﾂﾜﾉﾁｮｳ</t>
  </si>
  <si>
    <t>ニセコ町</t>
  </si>
  <si>
    <t>剣淵町</t>
  </si>
  <si>
    <t>函南町</t>
  </si>
  <si>
    <t>泊村</t>
  </si>
  <si>
    <t>ﾆｾｺﾁｮｳ</t>
  </si>
  <si>
    <t>野々市市</t>
  </si>
  <si>
    <t>342122</t>
  </si>
  <si>
    <t>ﾋｶﾞｼｶﾜﾁｮｳ</t>
  </si>
  <si>
    <t>ｶﾝｵﾝｼﾞｼ</t>
  </si>
  <si>
    <t>真狩村</t>
  </si>
  <si>
    <t>192139</t>
  </si>
  <si>
    <t>ﾌｴﾌｷｼ</t>
  </si>
  <si>
    <t>ﾏｯｶﾘﾑﾗ</t>
  </si>
  <si>
    <t>ﾅｶﾞﾉｼ</t>
  </si>
  <si>
    <t>043419</t>
  </si>
  <si>
    <t>蔵王町</t>
  </si>
  <si>
    <t>ｵｼﾉﾑﾗ</t>
  </si>
  <si>
    <t>ﾊｽﾀﾞｼ</t>
  </si>
  <si>
    <t>013960</t>
  </si>
  <si>
    <t>ﾏﾂﾊﾞﾗｼ</t>
  </si>
  <si>
    <t>湯沢町</t>
  </si>
  <si>
    <t>ﾎﾛｶﾅｲﾁｮｳ</t>
  </si>
  <si>
    <t>ﾁﾊﾞｼ</t>
  </si>
  <si>
    <t>佐川町</t>
  </si>
  <si>
    <t>132276</t>
  </si>
  <si>
    <t>留寿都村</t>
  </si>
  <si>
    <t>ｱｻｶｼ</t>
  </si>
  <si>
    <t>ｱﾝﾅｶｼ</t>
  </si>
  <si>
    <t>ｵｺｯﾍﾟﾁｮｳ</t>
  </si>
  <si>
    <t>ﾐﾅﾐﾁｮｳ</t>
  </si>
  <si>
    <t>ﾙｽﾂﾑﾗ</t>
  </si>
  <si>
    <t>合志市</t>
  </si>
  <si>
    <t>ﾅｶｶﾞﾜﾁｮｳ</t>
  </si>
  <si>
    <t>福島県会津美里町</t>
  </si>
  <si>
    <t>093866</t>
  </si>
  <si>
    <t>204137</t>
  </si>
  <si>
    <t>013978</t>
  </si>
  <si>
    <t>枕崎市</t>
  </si>
  <si>
    <t>ｷﾓﾍﾞﾂﾁｮｳ</t>
  </si>
  <si>
    <t>182044</t>
  </si>
  <si>
    <t>ﾐﾏｻｶｼ</t>
  </si>
  <si>
    <t>112143</t>
  </si>
  <si>
    <t>013986</t>
  </si>
  <si>
    <t>兵庫県豊岡市</t>
  </si>
  <si>
    <t>真岡市</t>
  </si>
  <si>
    <t>京極町</t>
  </si>
  <si>
    <t>■都道府県(リスト用名前付範囲)</t>
    <rPh sb="1" eb="5">
      <t>トドウフケン</t>
    </rPh>
    <rPh sb="9" eb="10">
      <t>ヨウ</t>
    </rPh>
    <rPh sb="10" eb="12">
      <t>ナマエ</t>
    </rPh>
    <rPh sb="12" eb="13">
      <t>ツ</t>
    </rPh>
    <rPh sb="13" eb="15">
      <t>ハンイ</t>
    </rPh>
    <phoneticPr fontId="21"/>
  </si>
  <si>
    <t>東川町</t>
  </si>
  <si>
    <t>013994</t>
  </si>
  <si>
    <t>中富良野町</t>
  </si>
  <si>
    <t>上勝町</t>
  </si>
  <si>
    <t>014001</t>
  </si>
  <si>
    <t>岩泉町</t>
  </si>
  <si>
    <t>ﾔﾏﾄﾀｶﾀﾞｼ</t>
  </si>
  <si>
    <t>共和町</t>
  </si>
  <si>
    <t>青森県東北町</t>
  </si>
  <si>
    <t>渋谷区</t>
  </si>
  <si>
    <t>324418</t>
  </si>
  <si>
    <t>ﾜｸﾔﾁｮｳ</t>
  </si>
  <si>
    <t>東京都杉並区</t>
  </si>
  <si>
    <t>ｼﾍﾞﾁｬﾁｮｳ</t>
  </si>
  <si>
    <t>016438</t>
  </si>
  <si>
    <t>北海道八雲町</t>
  </si>
  <si>
    <t>角田市</t>
  </si>
  <si>
    <t>015458</t>
  </si>
  <si>
    <t>014010</t>
  </si>
  <si>
    <t>1_2_4 結婚支援ボランティア等育成モデルプログラムを活用した人材育成</t>
  </si>
  <si>
    <t>015636</t>
  </si>
  <si>
    <t>ｲﾜﾅｲﾁｮｳ</t>
  </si>
  <si>
    <t>ｷﾖﾅﾝﾏﾁ</t>
  </si>
  <si>
    <t>小菅村</t>
  </si>
  <si>
    <t>ｶﾐｽﾅｶﾞﾜﾁｮｳ</t>
  </si>
  <si>
    <t>大分市</t>
  </si>
  <si>
    <t>ｻﾇｷｼ</t>
  </si>
  <si>
    <t>114081</t>
  </si>
  <si>
    <t>292052</t>
  </si>
  <si>
    <t>さくら市</t>
  </si>
  <si>
    <t>ﾒｲﾜﾏﾁ</t>
  </si>
  <si>
    <t>014028</t>
  </si>
  <si>
    <t>ﾑﾂｻﾞﾜﾏﾁ</t>
  </si>
  <si>
    <t>092088</t>
  </si>
  <si>
    <t>ﾄﾏﾘﾑﾗ</t>
  </si>
  <si>
    <t>中能登町</t>
  </si>
  <si>
    <t>034851</t>
  </si>
  <si>
    <t>新得町</t>
  </si>
  <si>
    <t>山口県宇部市</t>
  </si>
  <si>
    <t>ｶﾓｴﾅｲﾑﾗ</t>
  </si>
  <si>
    <t>092096</t>
  </si>
  <si>
    <t>秋田県羽後町</t>
  </si>
  <si>
    <t>積丹町</t>
  </si>
  <si>
    <t>広島県福山市</t>
  </si>
  <si>
    <t>014303</t>
  </si>
  <si>
    <t>ﾅｶｶﾞﾜﾑﾗ</t>
  </si>
  <si>
    <t>福島県</t>
  </si>
  <si>
    <t>014052</t>
  </si>
  <si>
    <t>占冠村</t>
  </si>
  <si>
    <t>272078</t>
  </si>
  <si>
    <t>014061</t>
  </si>
  <si>
    <t>仁木町</t>
  </si>
  <si>
    <t>ﾐﾅﾐｴﾁｾﾞﾝﾁｮｳ</t>
  </si>
  <si>
    <t>石川町</t>
  </si>
  <si>
    <t>ﾆｷﾁｮｳ</t>
  </si>
  <si>
    <t>263664</t>
  </si>
  <si>
    <t>鋸南町</t>
  </si>
  <si>
    <t>014079</t>
  </si>
  <si>
    <t>波佐見町</t>
  </si>
  <si>
    <t>ｼｿｳｼ</t>
  </si>
  <si>
    <t>ﾖｲﾁﾁｮｳ</t>
  </si>
  <si>
    <t>043231</t>
  </si>
  <si>
    <t>015601</t>
  </si>
  <si>
    <t>ｶﾐﾉﾔﾏｼ</t>
  </si>
  <si>
    <t>南幌町</t>
  </si>
  <si>
    <t>ﾂｷｶﾞﾀﾁｮｳ</t>
  </si>
  <si>
    <t>大阪府大阪市</t>
  </si>
  <si>
    <t>044229</t>
  </si>
  <si>
    <t>ﾅﾝﾎﾟﾛﾁｮｳ</t>
  </si>
  <si>
    <t>大館市</t>
  </si>
  <si>
    <t>412074</t>
  </si>
  <si>
    <t>322032</t>
  </si>
  <si>
    <t>014249</t>
  </si>
  <si>
    <t>由仁町</t>
  </si>
  <si>
    <t>ﾕﾆﾁｮｳ</t>
  </si>
  <si>
    <t>西脇市</t>
  </si>
  <si>
    <t>092061</t>
  </si>
  <si>
    <t>ﾄｳﾏﾁｮｳ</t>
  </si>
  <si>
    <t>074055</t>
  </si>
  <si>
    <t>由利本荘市</t>
  </si>
  <si>
    <t>河南町</t>
  </si>
  <si>
    <t>014729</t>
  </si>
  <si>
    <t>082163</t>
  </si>
  <si>
    <t>宮城県</t>
    <rPh sb="0" eb="3">
      <t>ミヤギケン</t>
    </rPh>
    <phoneticPr fontId="20"/>
  </si>
  <si>
    <t>033812</t>
  </si>
  <si>
    <t>長沼町</t>
  </si>
  <si>
    <t>広島県熊野町</t>
  </si>
  <si>
    <t>ｲｲﾃﾞﾏﾁ</t>
  </si>
  <si>
    <t>ｵｵﾖﾄﾞﾁｮｳ</t>
  </si>
  <si>
    <t>立川市</t>
  </si>
  <si>
    <t>美深町</t>
  </si>
  <si>
    <t>甘楽町</t>
  </si>
  <si>
    <t>ﾅｶﾞﾇﾏﾁｮｳ</t>
  </si>
  <si>
    <t>神奈川県開成町</t>
  </si>
  <si>
    <t>052132</t>
  </si>
  <si>
    <t>ﾔﾜﾀｼ</t>
  </si>
  <si>
    <t>014281</t>
  </si>
  <si>
    <t>075485</t>
  </si>
  <si>
    <t>筑紫野市</t>
  </si>
  <si>
    <t>栗山町</t>
  </si>
  <si>
    <t>155047</t>
  </si>
  <si>
    <t>ｵｵﾀﾞｼ</t>
  </si>
  <si>
    <t>栃木市</t>
  </si>
  <si>
    <t>014613</t>
  </si>
  <si>
    <t>435015</t>
  </si>
  <si>
    <t>113476</t>
  </si>
  <si>
    <t>甲州市</t>
  </si>
  <si>
    <t>ｸﾘﾔﾏﾁｮｳ</t>
  </si>
  <si>
    <t>413275</t>
  </si>
  <si>
    <t>佐呂間町</t>
  </si>
  <si>
    <t>053635</t>
  </si>
  <si>
    <t>ｵｵﾂｷｼ</t>
  </si>
  <si>
    <t>山形県南陽市</t>
  </si>
  <si>
    <t>聖籠町</t>
  </si>
  <si>
    <t>ﾄﾖﾅｶｼ</t>
  </si>
  <si>
    <t>ﾋﾛｵﾁｮｳ</t>
  </si>
  <si>
    <t>浦臼町</t>
  </si>
  <si>
    <t>ｵｵｲｼﾀﾞﾏﾁ</t>
  </si>
  <si>
    <t>ｼﾝﾋﾀﾞｶﾁｮｳ</t>
  </si>
  <si>
    <t>ﾐｽﾞｶﾐﾑﾗ</t>
  </si>
  <si>
    <t>新十津川町</t>
  </si>
  <si>
    <t>172103</t>
  </si>
  <si>
    <t>ｲｼﾉﾏｷｼ</t>
  </si>
  <si>
    <t>身延町</t>
  </si>
  <si>
    <t>343021</t>
  </si>
  <si>
    <t>ｱｯｹｼﾁｮｳ</t>
  </si>
  <si>
    <t>静岡県磐田市</t>
  </si>
  <si>
    <t>014346</t>
  </si>
  <si>
    <t>222232</t>
  </si>
  <si>
    <t>ｺﾞﾎﾞｳｼ</t>
  </si>
  <si>
    <t>233421</t>
  </si>
  <si>
    <t>ｵｵｶﾜﾑﾗ</t>
  </si>
  <si>
    <t>ｼﾝﾄﾂｶﾜﾁｮｳ</t>
  </si>
  <si>
    <t>134023</t>
  </si>
  <si>
    <t>兵庫県神戸市</t>
  </si>
  <si>
    <t>ﾊｸﾊﾞﾑﾗ</t>
  </si>
  <si>
    <t>ｲｹﾀﾞｼ</t>
  </si>
  <si>
    <t>更別村</t>
  </si>
  <si>
    <t>053686</t>
  </si>
  <si>
    <t>座間市</t>
  </si>
  <si>
    <t>岐阜県池田町</t>
  </si>
  <si>
    <t>市原市</t>
  </si>
  <si>
    <t>ﾓｾｳｼﾁｮｳ</t>
  </si>
  <si>
    <t>長和町</t>
  </si>
  <si>
    <t>熊本県氷川町</t>
  </si>
  <si>
    <t>131075</t>
  </si>
  <si>
    <t>熊本県八代市</t>
  </si>
  <si>
    <t>ﾊｼｶﾐﾁｮｳ</t>
  </si>
  <si>
    <t>ｼﾓﾂｹｼ</t>
  </si>
  <si>
    <t>014338</t>
  </si>
  <si>
    <t>秋田県</t>
    <rPh sb="0" eb="3">
      <t>アキタケン</t>
    </rPh>
    <phoneticPr fontId="19"/>
  </si>
  <si>
    <t>長野県南木曽町</t>
  </si>
  <si>
    <t>秩父別町</t>
  </si>
  <si>
    <t>徳島県上板町</t>
  </si>
  <si>
    <t>長野県南相木村</t>
  </si>
  <si>
    <t>羽幌町</t>
  </si>
  <si>
    <t>194301</t>
  </si>
  <si>
    <t>北海道滝上町</t>
  </si>
  <si>
    <t>ﾁｯﾌﾟﾍﾞﾂﾁｮｳ</t>
  </si>
  <si>
    <t>294471</t>
  </si>
  <si>
    <t>ｳﾘｭｳﾁｮｳ</t>
  </si>
  <si>
    <t>ｱｲﾂﾞﾐｻﾄﾏﾁ</t>
  </si>
  <si>
    <t>ｴﾝﾍﾞﾂﾁｮｳ</t>
  </si>
  <si>
    <t>井手町</t>
  </si>
  <si>
    <t>二本松市</t>
  </si>
  <si>
    <t>062057</t>
  </si>
  <si>
    <t>福岡県みやま市</t>
  </si>
  <si>
    <t>016411</t>
  </si>
  <si>
    <t>ﾆｯｼﾝｼ</t>
  </si>
  <si>
    <t>静岡県焼津市</t>
  </si>
  <si>
    <t>132187</t>
  </si>
  <si>
    <t>北竜町</t>
  </si>
  <si>
    <t>ﾌｸﾔﾏｼ</t>
  </si>
  <si>
    <t>東海市</t>
  </si>
  <si>
    <t>ｻｹｶﾞﾜﾑﾗ</t>
  </si>
  <si>
    <t>ﾎｸﾘｭｳﾁｮｳ</t>
  </si>
  <si>
    <t>富士吉田市</t>
  </si>
  <si>
    <t>394025</t>
  </si>
  <si>
    <t>015857</t>
  </si>
  <si>
    <t>ｶｻｲｼ</t>
  </si>
  <si>
    <t>軽米町</t>
  </si>
  <si>
    <t>204161</t>
  </si>
  <si>
    <t>対象経費支出予定額（円）</t>
    <rPh sb="0" eb="2">
      <t>タイショウ</t>
    </rPh>
    <rPh sb="2" eb="4">
      <t>ケイヒ</t>
    </rPh>
    <rPh sb="4" eb="6">
      <t>シシュツ</t>
    </rPh>
    <rPh sb="6" eb="8">
      <t>ヨテイ</t>
    </rPh>
    <rPh sb="8" eb="9">
      <t>ガク</t>
    </rPh>
    <rPh sb="10" eb="11">
      <t>エン</t>
    </rPh>
    <phoneticPr fontId="2"/>
  </si>
  <si>
    <t>沼田町</t>
  </si>
  <si>
    <t>024023</t>
  </si>
  <si>
    <t>ﾁﾖﾀﾞﾏﾁ</t>
  </si>
  <si>
    <t>ﾄﾏﾏｴﾁｮｳ</t>
  </si>
  <si>
    <t>022021</t>
  </si>
  <si>
    <t>ﾇﾏﾀﾁｮｳ</t>
  </si>
  <si>
    <t>福井県福井市</t>
  </si>
  <si>
    <t>鳥羽市</t>
  </si>
  <si>
    <t>久慈市</t>
  </si>
  <si>
    <t>014389</t>
  </si>
  <si>
    <t>ｶｲｾｲﾏﾁ</t>
  </si>
  <si>
    <t>岡山県真庭市</t>
  </si>
  <si>
    <t>ﾖｼｶﾜｼ</t>
  </si>
  <si>
    <t>242047</t>
  </si>
  <si>
    <t>ﾏﾆﾜｼ</t>
  </si>
  <si>
    <t>015849</t>
  </si>
  <si>
    <t>ｵｵﾀﾞﾃｼ</t>
  </si>
  <si>
    <t>鶴田町</t>
  </si>
  <si>
    <t>下條村</t>
  </si>
  <si>
    <t>北海道士幌町</t>
  </si>
  <si>
    <t>鷹栖町</t>
  </si>
  <si>
    <t>山形県飯豊町</t>
  </si>
  <si>
    <t>014524</t>
  </si>
  <si>
    <t>ﾀｼﾞﾘﾁｮｳ</t>
  </si>
  <si>
    <t>東神楽町</t>
  </si>
  <si>
    <t>044245</t>
  </si>
  <si>
    <t>014621</t>
  </si>
  <si>
    <t>ﾋｶﾞｼｶｸﾞﾗﾁｮｳ</t>
  </si>
  <si>
    <t>272043</t>
  </si>
  <si>
    <t>青森県東通村</t>
  </si>
  <si>
    <t>014541</t>
  </si>
  <si>
    <t>ﾋﾟｯﾌﾟﾁｮｳ</t>
  </si>
  <si>
    <t>浜中町</t>
  </si>
  <si>
    <t>池田町</t>
  </si>
  <si>
    <t>愛別町</t>
  </si>
  <si>
    <t>014567</t>
  </si>
  <si>
    <t>兵庫県市川町</t>
  </si>
  <si>
    <t>ｸﾆﾄﾐﾁｮｳ</t>
  </si>
  <si>
    <t>洞爺湖町</t>
  </si>
  <si>
    <t>坂戸市</t>
  </si>
  <si>
    <t>ｶﾐｶﾜﾁｮｳ</t>
  </si>
  <si>
    <t>ﾆﾁﾅﾝﾁｮｳ</t>
  </si>
  <si>
    <t>ﾐｻﾄﾁｮｳ</t>
  </si>
  <si>
    <t>広島県府中市</t>
  </si>
  <si>
    <t>014575</t>
  </si>
  <si>
    <t>172090</t>
  </si>
  <si>
    <t>ﾅｶｼ</t>
  </si>
  <si>
    <t>014583</t>
  </si>
  <si>
    <t>ﾐﾅﾐｻﾝﾘｸﾁｮｳ</t>
  </si>
  <si>
    <t>ﾖｺﾊﾏﾏﾁ</t>
  </si>
  <si>
    <t>福岡県篠栗町</t>
  </si>
  <si>
    <t>山梨県西桂町</t>
  </si>
  <si>
    <t>天塩町</t>
  </si>
  <si>
    <t>075051</t>
  </si>
  <si>
    <t>美瑛町</t>
  </si>
  <si>
    <t>242021</t>
  </si>
  <si>
    <t>京都府綾部市</t>
  </si>
  <si>
    <t>ｱﾋﾞﾗﾁｮｳ</t>
  </si>
  <si>
    <t>272132</t>
  </si>
  <si>
    <t>栃木県下野市</t>
  </si>
  <si>
    <t>ﾋﾞｴｲﾁｮｳ</t>
  </si>
  <si>
    <t>ｸﾗﾃﾏﾁ</t>
  </si>
  <si>
    <t>三沢市</t>
  </si>
  <si>
    <t>福岡県久留米市</t>
  </si>
  <si>
    <t>014591</t>
  </si>
  <si>
    <t>ｼﾍﾞﾂﾁｮｳ</t>
  </si>
  <si>
    <t>016322</t>
  </si>
  <si>
    <t>上富良野町</t>
  </si>
  <si>
    <t>ｷﾎｳﾁｮｳ</t>
  </si>
  <si>
    <t>284432</t>
  </si>
  <si>
    <t>232254</t>
  </si>
  <si>
    <t>佐賀県嬉野市</t>
  </si>
  <si>
    <t>三豊市</t>
  </si>
  <si>
    <t>小海町</t>
  </si>
  <si>
    <t>島根県益田市</t>
  </si>
  <si>
    <t>国分寺市</t>
  </si>
  <si>
    <t>043028</t>
  </si>
  <si>
    <t>北海道函館市</t>
  </si>
  <si>
    <t>ｶﾐﾌﾗﾉﾁｮｳ</t>
  </si>
  <si>
    <t>鳥取県智頭町</t>
  </si>
  <si>
    <t>早川町</t>
  </si>
  <si>
    <t>454435</t>
  </si>
  <si>
    <t>ﾂﾙﾀﾏﾁ</t>
  </si>
  <si>
    <t>平取町</t>
  </si>
  <si>
    <t>112313</t>
  </si>
  <si>
    <t>014605</t>
  </si>
  <si>
    <t>222089</t>
  </si>
  <si>
    <t>大分県臼杵市</t>
  </si>
  <si>
    <t>ｺﾞｶﾏﾁ</t>
  </si>
  <si>
    <t>ﾅｶﾌﾗﾉﾁｮｳ</t>
  </si>
  <si>
    <t>ﾋﾗﾂｶｼ</t>
  </si>
  <si>
    <t>南富良野町</t>
  </si>
  <si>
    <t>222119</t>
  </si>
  <si>
    <t>014630</t>
  </si>
  <si>
    <t>千葉県御宿町</t>
  </si>
  <si>
    <t>043621</t>
  </si>
  <si>
    <t>ｹﾝﾌﾞﾁﾁｮｳ</t>
  </si>
  <si>
    <t>153079</t>
  </si>
  <si>
    <t>　　　合計（令和５年度当初）</t>
    <rPh sb="3" eb="5">
      <t>ゴウケイ</t>
    </rPh>
    <rPh sb="6" eb="8">
      <t>レイワ</t>
    </rPh>
    <rPh sb="9" eb="11">
      <t>ネンド</t>
    </rPh>
    <rPh sb="11" eb="13">
      <t>トウショ</t>
    </rPh>
    <phoneticPr fontId="2"/>
  </si>
  <si>
    <t>福岡県大野城市</t>
  </si>
  <si>
    <t>宮崎市</t>
  </si>
  <si>
    <t>安平町</t>
  </si>
  <si>
    <t>田舎館村</t>
  </si>
  <si>
    <t>北海道豊浦町</t>
  </si>
  <si>
    <t>古河市</t>
  </si>
  <si>
    <t>太子町</t>
  </si>
  <si>
    <t>443417</t>
  </si>
  <si>
    <t>ｼﾓｶﾜﾁｮｳ</t>
  </si>
  <si>
    <t>014681</t>
  </si>
  <si>
    <t>東京都青梅市</t>
  </si>
  <si>
    <t>ﾋﾞﾌｶﾁｮｳ</t>
  </si>
  <si>
    <t>湯前町</t>
  </si>
  <si>
    <t>402303</t>
  </si>
  <si>
    <t>ｹｾﾝﾇﾏｼ</t>
  </si>
  <si>
    <t>ﾋﾐｼ</t>
  </si>
  <si>
    <t>音威子府村</t>
  </si>
  <si>
    <t>八峰町</t>
  </si>
  <si>
    <t>015491</t>
  </si>
  <si>
    <t>ｵﾄｲﾈｯﾌﾟﾑﾗ</t>
  </si>
  <si>
    <t>ｺﾞｳﾄﾞﾁｮｳ</t>
  </si>
  <si>
    <t>014711</t>
  </si>
  <si>
    <t>ﾀｲﾜﾁｮｳ</t>
  </si>
  <si>
    <t>ｲﾅｶﾞﾜﾁｮｳ</t>
  </si>
  <si>
    <t>御杖村</t>
  </si>
  <si>
    <t>016390</t>
  </si>
  <si>
    <t>大阪府貝塚市</t>
  </si>
  <si>
    <t>明石市</t>
  </si>
  <si>
    <t>千葉県長南町</t>
  </si>
  <si>
    <t>青森県平内町</t>
  </si>
  <si>
    <t>102105</t>
  </si>
  <si>
    <t>浜頓別町</t>
  </si>
  <si>
    <t>岐阜県北方町</t>
  </si>
  <si>
    <t>山形県酒田市</t>
  </si>
  <si>
    <t>402184</t>
  </si>
  <si>
    <t>東村山市</t>
  </si>
  <si>
    <t>幌加内町</t>
  </si>
  <si>
    <t>青森県</t>
    <rPh sb="0" eb="3">
      <t>アオモリケン</t>
    </rPh>
    <phoneticPr fontId="19"/>
  </si>
  <si>
    <t>鹿児島県南種子町</t>
  </si>
  <si>
    <t>長島町</t>
  </si>
  <si>
    <t>131202</t>
  </si>
  <si>
    <t>郡上市</t>
  </si>
  <si>
    <t>282251</t>
  </si>
  <si>
    <t>大和郡山市</t>
  </si>
  <si>
    <t>大川市</t>
  </si>
  <si>
    <t>ｲﾏﾍﾞﾂﾏﾁ</t>
  </si>
  <si>
    <t>増毛町</t>
  </si>
  <si>
    <t>北海道中頓別町</t>
  </si>
  <si>
    <t>082325</t>
  </si>
  <si>
    <t>ﾔﾏﾄｺｵﾘﾔﾏｼ</t>
  </si>
  <si>
    <t>ﾅｶﾁｮｳ</t>
  </si>
  <si>
    <t>ﾏｼｹﾁｮｳ</t>
  </si>
  <si>
    <t>015504</t>
  </si>
  <si>
    <t>南砺市</t>
  </si>
  <si>
    <t>ｻﾔﾏｼ</t>
  </si>
  <si>
    <t>小平町</t>
  </si>
  <si>
    <t>024465</t>
  </si>
  <si>
    <t>ｼｵﾔﾏﾁ</t>
  </si>
  <si>
    <t>015865</t>
  </si>
  <si>
    <t>東員町</t>
  </si>
  <si>
    <t>奈良県</t>
    <rPh sb="0" eb="3">
      <t>ナラケン</t>
    </rPh>
    <phoneticPr fontId="19"/>
  </si>
  <si>
    <t>国見町</t>
  </si>
  <si>
    <t>ｵﾋﾞﾗﾁｮｳ</t>
  </si>
  <si>
    <t>川北町</t>
  </si>
  <si>
    <t>戸沢村</t>
  </si>
  <si>
    <t>苫前町</t>
  </si>
  <si>
    <t>佐伯市</t>
  </si>
  <si>
    <t>022012</t>
  </si>
  <si>
    <t>473031</t>
  </si>
  <si>
    <t>060003</t>
  </si>
  <si>
    <t>川内村</t>
  </si>
  <si>
    <t>014834</t>
  </si>
  <si>
    <t>糸満市</t>
  </si>
  <si>
    <t>喜多方市</t>
  </si>
  <si>
    <t>勝山市</t>
  </si>
  <si>
    <t>ﾐﾊﾏﾁｮｳ</t>
  </si>
  <si>
    <t>324485</t>
  </si>
  <si>
    <t>京都府宇治市</t>
  </si>
  <si>
    <t>ﾉｼﾛｼ</t>
  </si>
  <si>
    <t>福島県広野町</t>
  </si>
  <si>
    <t>大江町</t>
  </si>
  <si>
    <t>ﾊﾎﾞﾛﾁｮｳ</t>
  </si>
  <si>
    <t>ﾌﾀﾞｲﾑﾗ</t>
  </si>
  <si>
    <t>甲賀市</t>
  </si>
  <si>
    <t>052019</t>
  </si>
  <si>
    <t>ｺﾞﾉﾍﾏﾁ</t>
  </si>
  <si>
    <t>ﾆｲﾐｼ</t>
  </si>
  <si>
    <t>幌延町</t>
  </si>
  <si>
    <t>014851</t>
  </si>
  <si>
    <t>ﾕﾘﾊﾏﾁｮｳ</t>
  </si>
  <si>
    <t>ﾃｼｵﾁｮｳ</t>
  </si>
  <si>
    <t>075612</t>
  </si>
  <si>
    <t>高浜市</t>
  </si>
  <si>
    <t>014877</t>
  </si>
  <si>
    <t>ﾘｼﾘﾌｼﾞﾁｮｳ</t>
  </si>
  <si>
    <t>163210</t>
  </si>
  <si>
    <t>四万十町</t>
  </si>
  <si>
    <t>015113</t>
  </si>
  <si>
    <t>ﾌﾀﾊﾞﾏﾁ</t>
  </si>
  <si>
    <t>015121</t>
  </si>
  <si>
    <t>北海道豊頃町</t>
  </si>
  <si>
    <t>中頓別町</t>
  </si>
  <si>
    <t>中標津町</t>
  </si>
  <si>
    <t>山元町</t>
  </si>
  <si>
    <t>鹿児島県龍郷町</t>
  </si>
  <si>
    <t>広島県海田町</t>
  </si>
  <si>
    <t>群馬県榛東村</t>
  </si>
  <si>
    <t>123421</t>
  </si>
  <si>
    <t>ｲﾜｸﾆｼ</t>
  </si>
  <si>
    <t>ｻｸﾎﾏﾁ</t>
  </si>
  <si>
    <t>青森県</t>
  </si>
  <si>
    <t>沖縄県大宜味村</t>
  </si>
  <si>
    <t>徳島県吉野川市</t>
  </si>
  <si>
    <t>023841</t>
  </si>
  <si>
    <t>対馬市</t>
  </si>
  <si>
    <t>ﾅｶﾄﾝﾍﾞﾂﾁｮｳ</t>
  </si>
  <si>
    <t>千代田区</t>
  </si>
  <si>
    <t>015130</t>
  </si>
  <si>
    <t>高浜町</t>
  </si>
  <si>
    <t>鹿児島県志布志市</t>
  </si>
  <si>
    <t>美幌町</t>
  </si>
  <si>
    <t>枝幸町</t>
  </si>
  <si>
    <t>精華町</t>
  </si>
  <si>
    <t>015148</t>
  </si>
  <si>
    <t>ﾅｶｼﾍﾞﾂﾁｮｳ</t>
  </si>
  <si>
    <t>補助率1/2のもの</t>
    <rPh sb="0" eb="3">
      <t>ホジョリツ</t>
    </rPh>
    <phoneticPr fontId="2"/>
  </si>
  <si>
    <t>豊富町</t>
  </si>
  <si>
    <t>千葉県柏市</t>
  </si>
  <si>
    <t>日高町</t>
  </si>
  <si>
    <t>ﾄﾖﾄﾐﾁｮｳ</t>
  </si>
  <si>
    <t>243442</t>
  </si>
  <si>
    <t>ﾗﾝｻﾞﾝﾏﾁ</t>
  </si>
  <si>
    <t>015164</t>
  </si>
  <si>
    <t>ｻｶﾄﾞｼ</t>
  </si>
  <si>
    <t>新潟県加茂市</t>
  </si>
  <si>
    <t>372021</t>
  </si>
  <si>
    <t>美郷町</t>
  </si>
  <si>
    <t>礼文町</t>
  </si>
  <si>
    <t>岩手県西和賀町</t>
  </si>
  <si>
    <t>015172</t>
  </si>
  <si>
    <t>ﾘｼﾘﾁｮｳ</t>
  </si>
  <si>
    <t>194221</t>
  </si>
  <si>
    <t>ﾋﾗﾔﾑﾗ</t>
  </si>
  <si>
    <t>利尻富士町</t>
  </si>
  <si>
    <t>ﾎﾛﾉﾍﾞﾁｮｳ</t>
  </si>
  <si>
    <t>ｾｲﾛｳﾏﾁ</t>
  </si>
  <si>
    <t>016446</t>
  </si>
  <si>
    <t>本宮市</t>
  </si>
  <si>
    <t>015202</t>
  </si>
  <si>
    <t>082147</t>
  </si>
  <si>
    <t>山形村</t>
  </si>
  <si>
    <t>青森県</t>
    <rPh sb="0" eb="3">
      <t>アオモリケン</t>
    </rPh>
    <phoneticPr fontId="18"/>
  </si>
  <si>
    <t>ｶﾂﾗｵﾑﾗ</t>
  </si>
  <si>
    <t>015431</t>
  </si>
  <si>
    <t>日野町</t>
  </si>
  <si>
    <t>西会津町</t>
  </si>
  <si>
    <t>ﾂﾍﾞﾂﾁｮｳ</t>
  </si>
  <si>
    <t>ﾓﾘｵｶｼ</t>
  </si>
  <si>
    <t>ｷﾖｾｼ</t>
  </si>
  <si>
    <t>ﾅｽﾏﾁ</t>
  </si>
  <si>
    <t>岐阜県八百津町</t>
  </si>
  <si>
    <t>埼玉県神川町</t>
  </si>
  <si>
    <t>ﾄﾀﾞｼ</t>
  </si>
  <si>
    <t>山口県阿武町</t>
  </si>
  <si>
    <t>群馬県高山村</t>
  </si>
  <si>
    <t>宮城県柴田町</t>
  </si>
  <si>
    <t>筑後市</t>
  </si>
  <si>
    <t>016331</t>
  </si>
  <si>
    <t>岡山県赤磐市</t>
  </si>
  <si>
    <t>新冠町</t>
  </si>
  <si>
    <t>燕市</t>
  </si>
  <si>
    <t>072133</t>
  </si>
  <si>
    <t>ﾆｼｲｽﾞﾁｮｳ</t>
  </si>
  <si>
    <t>355020</t>
  </si>
  <si>
    <t>015440</t>
  </si>
  <si>
    <t>173240</t>
  </si>
  <si>
    <t>静岡県御前崎市</t>
  </si>
  <si>
    <t>023621</t>
  </si>
  <si>
    <t>ｺｳﾎｸﾏﾁ</t>
  </si>
  <si>
    <t>ｶﾂｼｶｸ</t>
  </si>
  <si>
    <t>斜里町</t>
  </si>
  <si>
    <t>鹿児島県日置市</t>
  </si>
  <si>
    <t>静岡県森町</t>
  </si>
  <si>
    <t>下仁田町</t>
  </si>
  <si>
    <t>四国中央市</t>
  </si>
  <si>
    <t>ｼｬﾘﾁｮｳ</t>
  </si>
  <si>
    <t>宇治田原町</t>
  </si>
  <si>
    <t>熊野市</t>
  </si>
  <si>
    <t>福岡県大任町</t>
  </si>
  <si>
    <t>272094</t>
  </si>
  <si>
    <t>越谷市</t>
  </si>
  <si>
    <t>清里町</t>
  </si>
  <si>
    <t>ﾜﾀﾘﾁｮｳ</t>
  </si>
  <si>
    <t>ｷﾖｻﾄﾁｮｳ</t>
  </si>
  <si>
    <t>岡山県奈義町</t>
  </si>
  <si>
    <t>常陸太田市</t>
  </si>
  <si>
    <t>ﾔﾌﾞｷﾏﾁ</t>
  </si>
  <si>
    <t>113263</t>
  </si>
  <si>
    <t>015466</t>
  </si>
  <si>
    <t>ｺｼﾐｽﾞﾁｮｳ</t>
  </si>
  <si>
    <t>ﾀｶｼﾏｼ</t>
  </si>
  <si>
    <t>ﾎｺﾀｼ</t>
  </si>
  <si>
    <t>豊浦町</t>
  </si>
  <si>
    <t>ﾅｶﾞﾉﾊﾗﾏﾁ</t>
  </si>
  <si>
    <t>尾花沢市</t>
  </si>
  <si>
    <t>182061</t>
  </si>
  <si>
    <t>訓子府町</t>
  </si>
  <si>
    <t>152081</t>
  </si>
  <si>
    <t>ｵｵｻｷﾁｮｳ</t>
  </si>
  <si>
    <t>ｸﾝﾈｯﾌﾟﾁｮｳ</t>
  </si>
  <si>
    <t>うるま市</t>
  </si>
  <si>
    <t>ﾐﾅﾐｳｵﾇﾏｼ</t>
  </si>
  <si>
    <t>016012</t>
  </si>
  <si>
    <t>岐阜県笠松町</t>
  </si>
  <si>
    <t>栃木県壬生町</t>
  </si>
  <si>
    <t>ｲﾄｲｶﾞﾜｼ</t>
  </si>
  <si>
    <t>392065</t>
  </si>
  <si>
    <t>置戸町</t>
  </si>
  <si>
    <t>清瀬市</t>
  </si>
  <si>
    <t>白糠町</t>
  </si>
  <si>
    <t>南関町</t>
  </si>
  <si>
    <t>ﾌｶｳﾗﾏﾁ</t>
  </si>
  <si>
    <t>米原市</t>
  </si>
  <si>
    <t>122033</t>
  </si>
  <si>
    <t>(17)</t>
  </si>
  <si>
    <t>435104</t>
  </si>
  <si>
    <t>ｱｶﾑﾗ</t>
  </si>
  <si>
    <t>ﾄｳﾔｺﾁｮｳ</t>
  </si>
  <si>
    <t>ﾋｼﾞﾏﾁ</t>
  </si>
  <si>
    <t>ｲｶﾞｼ</t>
  </si>
  <si>
    <t>ｵｹﾄﾁｮｳ</t>
  </si>
  <si>
    <t>203823</t>
  </si>
  <si>
    <t>ﾊﾁｵｳｼﾞｼ</t>
  </si>
  <si>
    <t>ﾜｺｳｼ</t>
  </si>
  <si>
    <t>ｺｳﾗﾁｮｳ</t>
  </si>
  <si>
    <t>東京都羽村市</t>
  </si>
  <si>
    <t>043249</t>
  </si>
  <si>
    <t>ﾕｻﾞﾜﾏﾁ</t>
  </si>
  <si>
    <t>中札内村</t>
  </si>
  <si>
    <t>ｻﾛﾏﾁｮｳ</t>
  </si>
  <si>
    <t>横手市</t>
  </si>
  <si>
    <t>音更町</t>
  </si>
  <si>
    <t>015521</t>
  </si>
  <si>
    <t>遠軽町</t>
  </si>
  <si>
    <t>神奈川県神奈川県</t>
  </si>
  <si>
    <t>鎌ケ谷市</t>
  </si>
  <si>
    <t>ｴﾝｶﾞﾙﾁｮｳ</t>
  </si>
  <si>
    <t>015555</t>
  </si>
  <si>
    <t>016462</t>
  </si>
  <si>
    <t>豊頃町</t>
  </si>
  <si>
    <t>ﾕｳﾍﾞﾂﾁｮｳ</t>
  </si>
  <si>
    <t>福岡県苅田町</t>
  </si>
  <si>
    <t>015598</t>
  </si>
  <si>
    <t>興部町</t>
  </si>
  <si>
    <t>西興部村</t>
  </si>
  <si>
    <t>ﾔｲﾂﾞｼ</t>
  </si>
  <si>
    <t>292044</t>
  </si>
  <si>
    <t>ﾀﾅﾍﾞｼ</t>
  </si>
  <si>
    <t>015628</t>
  </si>
  <si>
    <t>大分県大分県</t>
  </si>
  <si>
    <t>034614</t>
  </si>
  <si>
    <t>ｲｲﾀﾃﾑﾗ</t>
  </si>
  <si>
    <t>122190</t>
  </si>
  <si>
    <t>ｲﾅｶﾀﾞﾃﾑﾗ</t>
  </si>
  <si>
    <t>ｵｳﾑﾁｮｳ</t>
  </si>
  <si>
    <t>ﾅｶﾄﾞﾏﾘﾏﾁ</t>
  </si>
  <si>
    <t>ｶｲﾂﾞｼ</t>
  </si>
  <si>
    <t>ｻﾗﾍﾞﾂﾑﾗ</t>
  </si>
  <si>
    <t>鹿児島県大和村</t>
  </si>
  <si>
    <t>ｵｵｿﾞﾗﾁｮｳ</t>
  </si>
  <si>
    <t>大熊町</t>
  </si>
  <si>
    <t>064611</t>
  </si>
  <si>
    <t>015644</t>
  </si>
  <si>
    <t>402117</t>
  </si>
  <si>
    <t>ﾄﾖｳﾗﾁｮｳ</t>
  </si>
  <si>
    <t>015717</t>
  </si>
  <si>
    <t>ｼｭｳﾅﾝｼ</t>
  </si>
  <si>
    <t>ﾌｼﾞｻｷﾏﾁ</t>
  </si>
  <si>
    <t>愛媛県西条市</t>
  </si>
  <si>
    <t>102032</t>
  </si>
  <si>
    <t>015750</t>
  </si>
  <si>
    <t>東京都江戸川区</t>
  </si>
  <si>
    <t>白老町</t>
  </si>
  <si>
    <t>033219</t>
  </si>
  <si>
    <t>3_1_3 妊娠・出産、子育て支援情報の「見える化」支援</t>
  </si>
  <si>
    <t>兵庫県神河町</t>
  </si>
  <si>
    <t>ﾋﾀﾞｶﾁｮｳ</t>
  </si>
  <si>
    <t>032131</t>
  </si>
  <si>
    <t>北本市</t>
  </si>
  <si>
    <t>伊那市</t>
  </si>
  <si>
    <t>015784</t>
  </si>
  <si>
    <t>462187</t>
  </si>
  <si>
    <t>015814</t>
  </si>
  <si>
    <t>093017</t>
  </si>
  <si>
    <t>ｶﾝﾗﾏﾁ</t>
  </si>
  <si>
    <t>むかわ町</t>
  </si>
  <si>
    <t>072044</t>
  </si>
  <si>
    <t>ｼﾗｺﾏﾁ</t>
  </si>
  <si>
    <t>ﾑｶﾜﾁｮｳ</t>
  </si>
  <si>
    <t>3_1_5 結婚・子育てを応援する社会的機運の醸成の広報</t>
  </si>
  <si>
    <t>岐阜県</t>
    <rPh sb="0" eb="3">
      <t>ギフケン</t>
    </rPh>
    <phoneticPr fontId="19"/>
  </si>
  <si>
    <t>ﾋﾞﾗﾄﾘﾁｮｳ</t>
  </si>
  <si>
    <t>加美町</t>
  </si>
  <si>
    <t>113018</t>
  </si>
  <si>
    <t>北海道北海道</t>
  </si>
  <si>
    <t>016098</t>
  </si>
  <si>
    <t>016021</t>
  </si>
  <si>
    <t>032069</t>
  </si>
  <si>
    <t>浦河町</t>
  </si>
  <si>
    <t>ｳﾗｶﾜﾁｮｳ</t>
  </si>
  <si>
    <t>016071</t>
  </si>
  <si>
    <t>ｵｵｼｶﾑﾗ</t>
  </si>
  <si>
    <t>ｼﾖｳﾅｲﾏﾁ</t>
  </si>
  <si>
    <t>032085</t>
  </si>
  <si>
    <t>ｱﾜｼﾏｳﾗﾑﾗ</t>
  </si>
  <si>
    <t>福井県大野市</t>
  </si>
  <si>
    <t>鹿追町</t>
  </si>
  <si>
    <t>ｺﾄｳﾗﾁｮｳ</t>
  </si>
  <si>
    <t>ﾌｸｲｼ</t>
  </si>
  <si>
    <t>122114</t>
  </si>
  <si>
    <t>六戸町</t>
  </si>
  <si>
    <t>えりも町</t>
  </si>
  <si>
    <t>ｼｵｶﾞﾏｼ</t>
  </si>
  <si>
    <t>ﾄﾖｱｹｼ</t>
  </si>
  <si>
    <t>香川県綾川町</t>
  </si>
  <si>
    <t>112151</t>
  </si>
  <si>
    <t>ｵﾄﾌｹﾁｮｳ</t>
  </si>
  <si>
    <t>福岡県北九州市</t>
  </si>
  <si>
    <t>ﾅｶﾔﾏﾏﾁ</t>
  </si>
  <si>
    <t>豊丘村</t>
  </si>
  <si>
    <t>島根県津和野町</t>
  </si>
  <si>
    <t>富里市</t>
  </si>
  <si>
    <t>ﾈﾊﾞﾑﾗ</t>
  </si>
  <si>
    <t>北海道中富良野町</t>
  </si>
  <si>
    <t>053481</t>
  </si>
  <si>
    <t>宮城県川崎町</t>
  </si>
  <si>
    <t>ﾀｶﾈｻﾞﾜﾏﾁ</t>
  </si>
  <si>
    <t>314030</t>
  </si>
  <si>
    <t>ｵｷﾅﾜｼ</t>
  </si>
  <si>
    <t>ｼﾎﾛﾁｮｳ</t>
  </si>
  <si>
    <t>上士幌町</t>
  </si>
  <si>
    <t>東京都日の出町</t>
  </si>
  <si>
    <t>南小国町</t>
  </si>
  <si>
    <t>千代田町</t>
  </si>
  <si>
    <t>ｼｶｵｲﾁｮｳ</t>
  </si>
  <si>
    <t>053279</t>
  </si>
  <si>
    <t>鳥取県倉吉市</t>
  </si>
  <si>
    <t>外ヶ浜町</t>
  </si>
  <si>
    <t>ｻｲﾑﾗ</t>
  </si>
  <si>
    <t>132071</t>
  </si>
  <si>
    <t>ｶﾜﾆｼﾏﾁ</t>
  </si>
  <si>
    <t>和歌山県紀の川市</t>
  </si>
  <si>
    <t>ﾕｳｷｼ</t>
  </si>
  <si>
    <t>016349</t>
  </si>
  <si>
    <t>ｵｵﾂﾁﾁｮｳ</t>
  </si>
  <si>
    <t>ｼﾝﾄｸﾁｮｳ</t>
  </si>
  <si>
    <t>016357</t>
  </si>
  <si>
    <t>ﾖﾈｻﾞﾜｼ</t>
  </si>
  <si>
    <t>064033</t>
  </si>
  <si>
    <t>ﾌｼﾞﾐﾉｼ</t>
  </si>
  <si>
    <t>ﾐﾖｼｼ</t>
  </si>
  <si>
    <t>愛知県豊山町</t>
  </si>
  <si>
    <t>454214</t>
  </si>
  <si>
    <t>小郡市</t>
  </si>
  <si>
    <t>ﾀｼﾞﾐｼ</t>
  </si>
  <si>
    <t>192082</t>
  </si>
  <si>
    <t>ｼﾐｽﾞﾁｮｳ</t>
  </si>
  <si>
    <t>016365</t>
  </si>
  <si>
    <t>ﾀｷｻﾞﾜｼ</t>
  </si>
  <si>
    <t>023213</t>
  </si>
  <si>
    <t>252131</t>
  </si>
  <si>
    <t>芽室町</t>
  </si>
  <si>
    <t>ﾄｷｼ</t>
  </si>
  <si>
    <t>湧水町</t>
  </si>
  <si>
    <t>454044</t>
  </si>
  <si>
    <t>122327</t>
  </si>
  <si>
    <t>062103</t>
  </si>
  <si>
    <t>大阪府和泉市</t>
  </si>
  <si>
    <t>ｵｶﾞﾜﾑﾗ</t>
  </si>
  <si>
    <t>062073</t>
  </si>
  <si>
    <t>ﾄﾐｻﾄｼ</t>
  </si>
  <si>
    <t>194298</t>
  </si>
  <si>
    <t>402125</t>
  </si>
  <si>
    <t>ﾀｲｷﾁｮｳ</t>
  </si>
  <si>
    <t>広尾町</t>
  </si>
  <si>
    <t>幕別町</t>
  </si>
  <si>
    <t>ｹﾞｲｾｲﾑﾗ</t>
  </si>
  <si>
    <t>ﾈﾔｶﾞﾜｼ</t>
  </si>
  <si>
    <t>085219</t>
  </si>
  <si>
    <t>ｾﾝﾀﾞｲｼ</t>
  </si>
  <si>
    <t>東郷町</t>
  </si>
  <si>
    <t>神奈川県横浜市</t>
  </si>
  <si>
    <t>茨城県阿見町</t>
  </si>
  <si>
    <t>ﾏｸﾍﾞﾂﾁｮｳ</t>
  </si>
  <si>
    <t>083101</t>
  </si>
  <si>
    <t>本別町</t>
  </si>
  <si>
    <t>192091</t>
  </si>
  <si>
    <t>ﾎﾝﾍﾞﾂﾁｮｳ</t>
  </si>
  <si>
    <t>ｼﾀﾗﾁｮｳ</t>
  </si>
  <si>
    <t>岐南町</t>
  </si>
  <si>
    <t>鹿児島県伊仙町</t>
  </si>
  <si>
    <t>静岡県伊豆市</t>
  </si>
  <si>
    <t>ｶﾜﾏﾀﾏﾁ</t>
  </si>
  <si>
    <t>小布施町</t>
  </si>
  <si>
    <t>ﾋﾛｶﾜﾏﾁ</t>
  </si>
  <si>
    <t>徳島市</t>
  </si>
  <si>
    <t>足寄町</t>
  </si>
  <si>
    <t>332046</t>
  </si>
  <si>
    <t>和歌山県かつらぎ町</t>
  </si>
  <si>
    <t>岐阜県瑞穂市</t>
  </si>
  <si>
    <t>太良町</t>
  </si>
  <si>
    <t>陸別町</t>
  </si>
  <si>
    <t>ﾃｼｶｶﾞﾁｮｳ</t>
  </si>
  <si>
    <t>皆野町</t>
  </si>
  <si>
    <t>ﾘｸﾍﾞﾂﾁｮｳ</t>
  </si>
  <si>
    <t>富津市</t>
  </si>
  <si>
    <t>ﾊﾆﾕｳｼ</t>
  </si>
  <si>
    <t>茨城県稲敷市</t>
  </si>
  <si>
    <t>坂城町</t>
  </si>
  <si>
    <t>宮崎県諸塚村</t>
  </si>
  <si>
    <t>ｷﾀｲﾊﾞﾗｷｼ</t>
  </si>
  <si>
    <t>016489</t>
  </si>
  <si>
    <t>浦幌町</t>
  </si>
  <si>
    <t>016497</t>
  </si>
  <si>
    <t>ｼﾜﾁｮｳ</t>
  </si>
  <si>
    <t>024422</t>
  </si>
  <si>
    <t>ﾐﾔｺﾉｼﾞｮｳｼ</t>
  </si>
  <si>
    <t>釧路町</t>
  </si>
  <si>
    <t>ｸｼﾛﾁｮｳ</t>
  </si>
  <si>
    <t>ﾃﾝﾄﾞｳｼ</t>
  </si>
  <si>
    <t>北海道雨竜町</t>
  </si>
  <si>
    <t>342041</t>
  </si>
  <si>
    <t>016616</t>
  </si>
  <si>
    <t>242098</t>
  </si>
  <si>
    <t>大船渡市</t>
  </si>
  <si>
    <t>長野県諏訪市</t>
  </si>
  <si>
    <t>湯沢市</t>
  </si>
  <si>
    <t>ﾀｶﾊｼｼ</t>
  </si>
  <si>
    <t>厚岸町</t>
  </si>
  <si>
    <t>愛媛県</t>
    <rPh sb="0" eb="3">
      <t>エヒメケン</t>
    </rPh>
    <phoneticPr fontId="20"/>
  </si>
  <si>
    <t>342050</t>
  </si>
  <si>
    <t>ﾊﾏﾅｶﾁｮｳ</t>
  </si>
  <si>
    <t>303437</t>
  </si>
  <si>
    <t>島根県奥出雲町</t>
  </si>
  <si>
    <t>016632</t>
  </si>
  <si>
    <t>茨城町</t>
  </si>
  <si>
    <t>ﾊﾝﾅﾝｼ</t>
  </si>
  <si>
    <t>標茶町</t>
  </si>
  <si>
    <t>弟子屈町</t>
  </si>
  <si>
    <t>ｶﾘﾜﾑﾗ</t>
  </si>
  <si>
    <t>ﾇﾏﾀｼ</t>
  </si>
  <si>
    <t>016659</t>
  </si>
  <si>
    <t>鶴居村</t>
  </si>
  <si>
    <t>ｽｽﾞｼ</t>
  </si>
  <si>
    <t>ｾﾄｼ</t>
  </si>
  <si>
    <t>群馬県高崎市</t>
  </si>
  <si>
    <t>大仙市</t>
  </si>
  <si>
    <t>兵庫県たつの市</t>
  </si>
  <si>
    <t>ﾓﾊﾞﾗｼ</t>
  </si>
  <si>
    <t>吉川市</t>
  </si>
  <si>
    <t>016675</t>
  </si>
  <si>
    <t>ｼﾗﾇｶﾁｮｳ</t>
  </si>
  <si>
    <t>ﾀｸｼ</t>
  </si>
  <si>
    <t>272183</t>
  </si>
  <si>
    <t>三重県熊野市</t>
  </si>
  <si>
    <t>084476</t>
  </si>
  <si>
    <t>062081</t>
  </si>
  <si>
    <t>尾張旭市</t>
  </si>
  <si>
    <t>ﾍﾞﾂｶｲﾁｮｳ</t>
  </si>
  <si>
    <t>御浜町</t>
  </si>
  <si>
    <t>ｵｵﾀﾞｲﾁｮｳ</t>
  </si>
  <si>
    <t>ｵｸﾞﾆﾏﾁ</t>
  </si>
  <si>
    <t>016926</t>
  </si>
  <si>
    <t>山梨県南部町</t>
  </si>
  <si>
    <t>112011</t>
  </si>
  <si>
    <t>ｼﾁﾉﾍﾏﾁ</t>
  </si>
  <si>
    <t>標津町</t>
  </si>
  <si>
    <t>221007</t>
  </si>
  <si>
    <t>氷川町</t>
  </si>
  <si>
    <t>朝日町</t>
  </si>
  <si>
    <t>016934</t>
  </si>
  <si>
    <t>185019</t>
  </si>
  <si>
    <t>羅臼町</t>
  </si>
  <si>
    <t>ｲｻｼ</t>
  </si>
  <si>
    <t>ﾋﾉｼ</t>
  </si>
  <si>
    <t>075469</t>
  </si>
  <si>
    <t>ﾗｳｽﾁｮｳ</t>
  </si>
  <si>
    <t>つくば市</t>
  </si>
  <si>
    <t>102121</t>
  </si>
  <si>
    <t>ｱｵﾓﾘｼ</t>
  </si>
  <si>
    <t>長岡京市</t>
  </si>
  <si>
    <t>青森市</t>
  </si>
  <si>
    <t>平川市</t>
  </si>
  <si>
    <t>弘前市</t>
  </si>
  <si>
    <t>302066</t>
  </si>
  <si>
    <t>山形県三川町</t>
  </si>
  <si>
    <t>024066</t>
  </si>
  <si>
    <t>124630</t>
  </si>
  <si>
    <t>ﾊﾁﾉﾍｼ</t>
  </si>
  <si>
    <t>022039</t>
  </si>
  <si>
    <t>ﾋｶﾘｼ</t>
  </si>
  <si>
    <t>三川町</t>
  </si>
  <si>
    <t>黒石市</t>
  </si>
  <si>
    <t>登米市</t>
  </si>
  <si>
    <t>ｲﾇﾔﾏｼ</t>
  </si>
  <si>
    <t>新温泉町</t>
  </si>
  <si>
    <t>十和田市</t>
  </si>
  <si>
    <t>022047</t>
  </si>
  <si>
    <t>千早赤阪村</t>
  </si>
  <si>
    <t>五所川原市</t>
  </si>
  <si>
    <t>普代村</t>
  </si>
  <si>
    <t>294535</t>
  </si>
  <si>
    <t>山口県岩国市</t>
  </si>
  <si>
    <t>茨城県茨城町</t>
  </si>
  <si>
    <t>ｺﾞｼｮｶﾞﾜﾗｼ</t>
  </si>
  <si>
    <t>063622</t>
  </si>
  <si>
    <t>神奈川県相模原市</t>
  </si>
  <si>
    <t>022055</t>
  </si>
  <si>
    <t>062138</t>
  </si>
  <si>
    <t>022063</t>
  </si>
  <si>
    <t>ﾄﾖｵｶｼ</t>
  </si>
  <si>
    <t>矢巾町</t>
  </si>
  <si>
    <t>ｺｶﾞｼ</t>
  </si>
  <si>
    <t>ﾐｻﾜｼ</t>
  </si>
  <si>
    <t>023876</t>
  </si>
  <si>
    <t>秋田市</t>
  </si>
  <si>
    <t>ﾑﾂｼ</t>
  </si>
  <si>
    <t>岐阜県山県市</t>
  </si>
  <si>
    <t>ｲｼｵｶｼ</t>
  </si>
  <si>
    <t>362026</t>
  </si>
  <si>
    <t>075451</t>
  </si>
  <si>
    <t>243434</t>
  </si>
  <si>
    <t>022080</t>
  </si>
  <si>
    <t>栃木県さくら市</t>
  </si>
  <si>
    <t>つがる市</t>
  </si>
  <si>
    <t>ｻｲﾀﾏｼ</t>
  </si>
  <si>
    <t>243248</t>
  </si>
  <si>
    <t>ｶｼﾊﾗｼ</t>
  </si>
  <si>
    <t>ｻｸﾗｶﾞﾜｼ</t>
  </si>
  <si>
    <t>022101</t>
  </si>
  <si>
    <t>平内町</t>
  </si>
  <si>
    <t>ｱｻｸﾁｼ</t>
  </si>
  <si>
    <t>市川市</t>
  </si>
  <si>
    <t>ﾋﾗﾅｲﾏﾁ</t>
  </si>
  <si>
    <t>023035</t>
  </si>
  <si>
    <t>大槌町</t>
  </si>
  <si>
    <t>302040</t>
  </si>
  <si>
    <t>富岡町</t>
  </si>
  <si>
    <t>岩手県奥州市</t>
  </si>
  <si>
    <t>八尾市</t>
  </si>
  <si>
    <t>ﾖﾓｷﾞﾀﾑﾗ</t>
  </si>
  <si>
    <t>023043</t>
  </si>
  <si>
    <t>鰺ヶ沢町</t>
  </si>
  <si>
    <t>宮古市</t>
  </si>
  <si>
    <t>深浦町</t>
  </si>
  <si>
    <t>田子町</t>
  </si>
  <si>
    <t>ｲﾈﾁｮｳ</t>
  </si>
  <si>
    <t>岩手県普代村</t>
  </si>
  <si>
    <t>023230</t>
  </si>
  <si>
    <t>313891</t>
  </si>
  <si>
    <t>西目屋村</t>
  </si>
  <si>
    <t>河津町</t>
  </si>
  <si>
    <t>052124</t>
  </si>
  <si>
    <t>埼玉県狭山市</t>
  </si>
  <si>
    <t>足利市</t>
  </si>
  <si>
    <t>泉大津市</t>
  </si>
  <si>
    <t>023434</t>
  </si>
  <si>
    <t>ﾔﾁﾖﾏﾁ</t>
  </si>
  <si>
    <t>福岡県糸田町</t>
  </si>
  <si>
    <t>ｵｳﾗﾏﾁ</t>
  </si>
  <si>
    <t>ｲﾀﾔﾅｷﾞﾏﾁ</t>
  </si>
  <si>
    <t>富士市</t>
  </si>
  <si>
    <t>一般メニュー</t>
    <rPh sb="0" eb="2">
      <t>イッパン</t>
    </rPh>
    <phoneticPr fontId="2"/>
  </si>
  <si>
    <t>藤崎町</t>
  </si>
  <si>
    <t>152111</t>
  </si>
  <si>
    <t>ｸﾏｶﾞﾔｼ</t>
  </si>
  <si>
    <t>ﾔﾌﾞｼ</t>
  </si>
  <si>
    <t>023612</t>
  </si>
  <si>
    <t>北上市</t>
  </si>
  <si>
    <t>塩竈市</t>
  </si>
  <si>
    <t>長野県原村</t>
  </si>
  <si>
    <t>白子町</t>
  </si>
  <si>
    <t>023671</t>
  </si>
  <si>
    <t>板柳町</t>
  </si>
  <si>
    <t>中泊町</t>
  </si>
  <si>
    <t>035033</t>
  </si>
  <si>
    <t>埼玉県嵐山町</t>
  </si>
  <si>
    <t>上峰町</t>
  </si>
  <si>
    <t>野辺地町</t>
  </si>
  <si>
    <t>行方市</t>
  </si>
  <si>
    <t>ﾉﾍｼﾞﾏﾁ</t>
  </si>
  <si>
    <t>132136</t>
  </si>
  <si>
    <t>024015</t>
  </si>
  <si>
    <t>204072</t>
  </si>
  <si>
    <t>地域結婚支援重点推進事業</t>
    <rPh sb="0" eb="2">
      <t>チイキ</t>
    </rPh>
    <rPh sb="2" eb="4">
      <t>ケッコン</t>
    </rPh>
    <rPh sb="4" eb="6">
      <t>シエン</t>
    </rPh>
    <rPh sb="6" eb="8">
      <t>ジュウテン</t>
    </rPh>
    <rPh sb="8" eb="10">
      <t>スイシン</t>
    </rPh>
    <rPh sb="10" eb="12">
      <t>ジギョウ</t>
    </rPh>
    <phoneticPr fontId="2"/>
  </si>
  <si>
    <t>土佐市</t>
  </si>
  <si>
    <t>ﾋｶﾞｼﾈｼ</t>
  </si>
  <si>
    <t>飛島村</t>
  </si>
  <si>
    <t>七戸町</t>
  </si>
  <si>
    <t>ﾛｸﾉﾍﾏﾁ</t>
  </si>
  <si>
    <t>東北町</t>
  </si>
  <si>
    <t>ﾔｲﾀｼ</t>
  </si>
  <si>
    <t>024082</t>
  </si>
  <si>
    <t>ｵｵﾏﾏﾁ</t>
  </si>
  <si>
    <t>024112</t>
  </si>
  <si>
    <t>新潟県関川村</t>
  </si>
  <si>
    <t>303909</t>
  </si>
  <si>
    <t>063631</t>
  </si>
  <si>
    <t>ｵｲﾗｾﾁｮｳ</t>
  </si>
  <si>
    <t>大間町</t>
  </si>
  <si>
    <t>ﾋｶﾞｼﾄﾞｵﾘﾑﾗ</t>
  </si>
  <si>
    <t>二宮町</t>
  </si>
  <si>
    <t>風間浦村</t>
  </si>
  <si>
    <t>氷見市</t>
  </si>
  <si>
    <t>ｶｻﾞﾏｳﾗﾑﾗ</t>
  </si>
  <si>
    <t>462039</t>
  </si>
  <si>
    <t>大田区</t>
  </si>
  <si>
    <t>024252</t>
  </si>
  <si>
    <t>ﾂｸﾊﾞﾐﾗｲｼ</t>
  </si>
  <si>
    <t>佐井村</t>
  </si>
  <si>
    <t>十日町市</t>
  </si>
  <si>
    <t>ﾅｶｶﾞﾜﾏﾁ</t>
  </si>
  <si>
    <t>ﾅｶﾞｲｽﾞﾐﾁｮｳ</t>
  </si>
  <si>
    <t>すさみ町</t>
  </si>
  <si>
    <t>湯梨浜町</t>
  </si>
  <si>
    <t>色麻町</t>
  </si>
  <si>
    <t>ｸﾛﾍﾞｼ</t>
  </si>
  <si>
    <t>福井県</t>
  </si>
  <si>
    <t>024261</t>
  </si>
  <si>
    <t>114421</t>
  </si>
  <si>
    <t>ｵﾔﾏｼ</t>
  </si>
  <si>
    <t>406465</t>
  </si>
  <si>
    <t>三戸町</t>
  </si>
  <si>
    <t>ﾁﾖﾀﾞｸ</t>
  </si>
  <si>
    <t>ｻﾝﾉﾍﾏﾁ</t>
  </si>
  <si>
    <t>243035</t>
  </si>
  <si>
    <t>132039</t>
  </si>
  <si>
    <t>長野県高山村</t>
  </si>
  <si>
    <t>宮城県塩竈市</t>
  </si>
  <si>
    <t>024414</t>
  </si>
  <si>
    <t>北海道中標津町</t>
  </si>
  <si>
    <t>土庄町</t>
  </si>
  <si>
    <t>五戸町</t>
  </si>
  <si>
    <t>232386</t>
  </si>
  <si>
    <t>長井市</t>
  </si>
  <si>
    <t>うきは市</t>
  </si>
  <si>
    <t>ﾅﾊﾘﾁｮｳ</t>
  </si>
  <si>
    <t>ﾀｯｺﾏﾁ</t>
  </si>
  <si>
    <t>062049</t>
  </si>
  <si>
    <t>ｲﾏﾊﾞﾘｼ</t>
  </si>
  <si>
    <t>024431</t>
  </si>
  <si>
    <t>ｶﾙﾏｲﾏﾁ</t>
  </si>
  <si>
    <t>ﾊﾁﾛｳｶﾞﾀﾏﾁ</t>
  </si>
  <si>
    <t>南部町</t>
  </si>
  <si>
    <t>ﾐﾅﾐｲｾﾁｮｳ</t>
  </si>
  <si>
    <t>熊本県合志市</t>
  </si>
  <si>
    <t>ｲﾙﾏｼ</t>
  </si>
  <si>
    <t>ﾅﾝﾌﾞﾁｮｳ</t>
  </si>
  <si>
    <t>扶桑町</t>
  </si>
  <si>
    <t>田野町</t>
  </si>
  <si>
    <t>ｱｲｶﾜﾏﾁ</t>
  </si>
  <si>
    <t>024457</t>
  </si>
  <si>
    <t>東京都奥多摩町</t>
  </si>
  <si>
    <t>ｲﾁﾉｾｷｼ</t>
  </si>
  <si>
    <t>桑折町</t>
  </si>
  <si>
    <t>熊本県山鹿市</t>
  </si>
  <si>
    <t>河北町</t>
  </si>
  <si>
    <t>階上町</t>
  </si>
  <si>
    <t>112411</t>
  </si>
  <si>
    <t>184420</t>
  </si>
  <si>
    <t>204226</t>
  </si>
  <si>
    <t>ｼﾝｺﾞｳﾑﾗ</t>
  </si>
  <si>
    <t>024503</t>
  </si>
  <si>
    <t>岩手県</t>
  </si>
  <si>
    <t>立山町</t>
  </si>
  <si>
    <t>052060</t>
  </si>
  <si>
    <t>303828</t>
  </si>
  <si>
    <t>愛知県愛知県</t>
  </si>
  <si>
    <t>岩手県</t>
    <rPh sb="0" eb="3">
      <t>イワテケン</t>
    </rPh>
    <phoneticPr fontId="20"/>
  </si>
  <si>
    <t>030007</t>
  </si>
  <si>
    <t>ｵｵｶﾞﾀﾑﾗ</t>
  </si>
  <si>
    <t>052116</t>
  </si>
  <si>
    <t>盛岡市</t>
  </si>
  <si>
    <t>032018</t>
  </si>
  <si>
    <t>032026</t>
  </si>
  <si>
    <t>鶴岡市</t>
  </si>
  <si>
    <t>北名古屋市</t>
  </si>
  <si>
    <t>263435</t>
  </si>
  <si>
    <t>ｱｻﾋﾁｮｳ</t>
  </si>
  <si>
    <t>花巻市</t>
  </si>
  <si>
    <t>132110</t>
  </si>
  <si>
    <t>ﾊﾅﾏｷｼ</t>
  </si>
  <si>
    <t>131181</t>
  </si>
  <si>
    <t>032051</t>
  </si>
  <si>
    <t>043613</t>
  </si>
  <si>
    <t>山形県大蔵村</t>
  </si>
  <si>
    <t>ｵｵｻﾄﾁｮｳ</t>
  </si>
  <si>
    <t>白川村</t>
  </si>
  <si>
    <t>ｷﾀｶﾐｼ</t>
  </si>
  <si>
    <t>宮城県松島町</t>
  </si>
  <si>
    <t>五城目町</t>
  </si>
  <si>
    <t>高知県室戸市</t>
  </si>
  <si>
    <t>ｸｼﾞｼ</t>
  </si>
  <si>
    <t>032077</t>
  </si>
  <si>
    <t>ﾀｹﾊﾗｼ</t>
  </si>
  <si>
    <t>233021</t>
  </si>
  <si>
    <t>033227</t>
  </si>
  <si>
    <t>東京都中央区</t>
  </si>
  <si>
    <t>遠野市</t>
  </si>
  <si>
    <t>奈良市</t>
  </si>
  <si>
    <t>中川村</t>
  </si>
  <si>
    <t>ﾄｵﾉｼ</t>
  </si>
  <si>
    <t>一関市</t>
  </si>
  <si>
    <t>福島県郡山市</t>
  </si>
  <si>
    <t>ｶﾐｻﾄﾏﾁ</t>
  </si>
  <si>
    <t>神奈川県伊勢原市</t>
  </si>
  <si>
    <t>西予市</t>
  </si>
  <si>
    <t>陸前高田市</t>
  </si>
  <si>
    <t>八幡平市</t>
  </si>
  <si>
    <t>石川県</t>
    <rPh sb="0" eb="3">
      <t>イシカワケン</t>
    </rPh>
    <phoneticPr fontId="20"/>
  </si>
  <si>
    <t>伊勢市</t>
  </si>
  <si>
    <t>大阪府柏原市</t>
  </si>
  <si>
    <t>ﾘｸｾﾞﾝﾀｶﾀｼ</t>
  </si>
  <si>
    <t>ﾉﾀﾞｼ</t>
  </si>
  <si>
    <t>ｼﾝｸﾞｳﾏﾁ</t>
  </si>
  <si>
    <t>ﾆｼｶﾜﾏﾁ</t>
  </si>
  <si>
    <t>香春町</t>
  </si>
  <si>
    <t>032107</t>
  </si>
  <si>
    <t>ｶﾏｲｼｼ</t>
  </si>
  <si>
    <t>112330</t>
  </si>
  <si>
    <t>二戸市</t>
  </si>
  <si>
    <t>豊中市</t>
  </si>
  <si>
    <t>222208</t>
  </si>
  <si>
    <t>ﾔｼｵｼ</t>
  </si>
  <si>
    <t>ﾆﾉﾍｼ</t>
  </si>
  <si>
    <t>192040</t>
  </si>
  <si>
    <t>ﾊﾁﾏﾝﾀｲｼ</t>
  </si>
  <si>
    <t>032140</t>
  </si>
  <si>
    <t>ﾏﾂｴｼ</t>
  </si>
  <si>
    <t>奥州市</t>
  </si>
  <si>
    <t>122335</t>
  </si>
  <si>
    <t>ｵｳｼｭｳｼ</t>
  </si>
  <si>
    <t>112020</t>
  </si>
  <si>
    <t>小千谷市</t>
  </si>
  <si>
    <t>232271</t>
  </si>
  <si>
    <t>032158</t>
  </si>
  <si>
    <t>054631</t>
  </si>
  <si>
    <t>131229</t>
  </si>
  <si>
    <t>多古町</t>
  </si>
  <si>
    <t>茨城県</t>
    <rPh sb="0" eb="3">
      <t>イバラキケン</t>
    </rPh>
    <phoneticPr fontId="20"/>
  </si>
  <si>
    <t>雲南市</t>
  </si>
  <si>
    <t>ｱｲﾗｼ</t>
  </si>
  <si>
    <t>032166</t>
  </si>
  <si>
    <t>252034</t>
  </si>
  <si>
    <t>雫石町</t>
  </si>
  <si>
    <t>090000</t>
  </si>
  <si>
    <t>ｼｽﾞｸｲｼﾁｮｳ</t>
  </si>
  <si>
    <t>124273</t>
  </si>
  <si>
    <t>塩谷町</t>
  </si>
  <si>
    <t>342157</t>
  </si>
  <si>
    <t>033014</t>
  </si>
  <si>
    <t>ﾄﾖﾔﾏﾁｮｳ</t>
  </si>
  <si>
    <t>青梅市</t>
  </si>
  <si>
    <t>ﾋﾗｵﾁｮｳ</t>
  </si>
  <si>
    <t>葛巻町</t>
  </si>
  <si>
    <t>E</t>
  </si>
  <si>
    <t>久山町</t>
  </si>
  <si>
    <t>152251</t>
  </si>
  <si>
    <t>各務原市</t>
  </si>
  <si>
    <t>ｸｽﾞﾏｷﾏﾁ</t>
  </si>
  <si>
    <t>ｲﾜﾃﾏﾁ</t>
  </si>
  <si>
    <t>ｼﾝｼﾞｭｸｸ</t>
  </si>
  <si>
    <t>福岡県宇美町</t>
  </si>
  <si>
    <t>三郷市</t>
  </si>
  <si>
    <t>033031</t>
  </si>
  <si>
    <t>444626</t>
  </si>
  <si>
    <t>紫波町</t>
  </si>
  <si>
    <t>山梨市</t>
  </si>
  <si>
    <t>長野県茅野市</t>
  </si>
  <si>
    <t>富山県氷見市</t>
  </si>
  <si>
    <t>042056</t>
  </si>
  <si>
    <t>ﾋｶﾞｼﾁﾁﾌﾞﾑﾗ</t>
  </si>
  <si>
    <t>ﾔﾊﾊﾞﾁｮｳ</t>
  </si>
  <si>
    <t>東温市</t>
  </si>
  <si>
    <t>上小阿仁村</t>
  </si>
  <si>
    <t>263672</t>
  </si>
  <si>
    <t>三春町</t>
  </si>
  <si>
    <t>西和賀町</t>
  </si>
  <si>
    <t>ｲﾜｷｼ</t>
  </si>
  <si>
    <t>名古屋市</t>
  </si>
  <si>
    <t>ｳﾝｾﾞﾝｼ</t>
  </si>
  <si>
    <t>131083</t>
  </si>
  <si>
    <t>ﾆｼﾜｶﾞﾏﾁ</t>
  </si>
  <si>
    <t>船橋市</t>
  </si>
  <si>
    <t>262072</t>
  </si>
  <si>
    <t>徳島県藍住町</t>
  </si>
  <si>
    <t>ｶﾝﾅﾏﾁ</t>
  </si>
  <si>
    <t>ﾋｶﾞｼﾏﾂｼﾏｼ</t>
  </si>
  <si>
    <t>044211</t>
  </si>
  <si>
    <t>ｿｳﾏｼ</t>
  </si>
  <si>
    <t>ｺｵﾘﾔﾏｼ</t>
  </si>
  <si>
    <t>033669</t>
  </si>
  <si>
    <t>ｶﾈｶﾞｻｷﾁｮｳ</t>
  </si>
  <si>
    <t>ｲｾｻｷｼ</t>
  </si>
  <si>
    <t>平泉町</t>
  </si>
  <si>
    <t>東成瀬村</t>
  </si>
  <si>
    <t>ﾐﾄｼ</t>
  </si>
  <si>
    <t>四條畷市</t>
  </si>
  <si>
    <t>掛川市</t>
  </si>
  <si>
    <t>ﾋﾗｲｽﾞﾐﾁｮｳ</t>
  </si>
  <si>
    <t>034029</t>
  </si>
  <si>
    <t>ﾔﾏｷﾀﾏﾁ</t>
  </si>
  <si>
    <t>高槻市</t>
  </si>
  <si>
    <t>ﾕﾗﾁｮｳ</t>
  </si>
  <si>
    <t>古座川町</t>
  </si>
  <si>
    <t>ﾆｼｷﾏﾁ</t>
  </si>
  <si>
    <t>住田町</t>
  </si>
  <si>
    <t>群馬県上野村</t>
  </si>
  <si>
    <t>山形県河北町</t>
  </si>
  <si>
    <t>ﾐﾅﾐﾀﾈﾁｮｳ</t>
  </si>
  <si>
    <t>印西市</t>
  </si>
  <si>
    <t>034410</t>
  </si>
  <si>
    <t>ﾓﾄﾐﾔｼ</t>
  </si>
  <si>
    <t>大潟村</t>
  </si>
  <si>
    <t>朝日村</t>
  </si>
  <si>
    <t>ｵｵｻｶｼ</t>
  </si>
  <si>
    <t>山田町</t>
  </si>
  <si>
    <t>ﾖｺﾃｼ</t>
  </si>
  <si>
    <t>ﾔﾏﾀﾞﾏﾁ</t>
  </si>
  <si>
    <t>402141</t>
  </si>
  <si>
    <t>ｲﾜｲｽﾞﾐﾁｮｳ</t>
  </si>
  <si>
    <t>東京都</t>
    <rPh sb="0" eb="3">
      <t>トウキョウト</t>
    </rPh>
    <phoneticPr fontId="20"/>
  </si>
  <si>
    <t>ｺｳﾉｽｼ</t>
  </si>
  <si>
    <t>232246</t>
  </si>
  <si>
    <t>034835</t>
  </si>
  <si>
    <t>田野畑村</t>
  </si>
  <si>
    <t>静岡県菊川市</t>
  </si>
  <si>
    <t>434841</t>
  </si>
  <si>
    <t>073229</t>
  </si>
  <si>
    <t>自治体名</t>
    <rPh sb="0" eb="3">
      <t>ジチタイ</t>
    </rPh>
    <rPh sb="3" eb="4">
      <t>メイ</t>
    </rPh>
    <phoneticPr fontId="2"/>
  </si>
  <si>
    <t>奈良県山添村</t>
  </si>
  <si>
    <t>034843</t>
  </si>
  <si>
    <t>035017</t>
  </si>
  <si>
    <t>272221</t>
  </si>
  <si>
    <t>ﾉﾀﾞﾑﾗ</t>
  </si>
  <si>
    <t>ﾀｺﾏﾁ</t>
  </si>
  <si>
    <t>ｵｵｱﾐｼﾗｻﾄｼ</t>
  </si>
  <si>
    <t>姫路市</t>
  </si>
  <si>
    <t>九戸村</t>
  </si>
  <si>
    <t>ｽﾜｼ</t>
  </si>
  <si>
    <t>東京都日野市</t>
  </si>
  <si>
    <t>北海道壮瞥町</t>
  </si>
  <si>
    <t>113417</t>
  </si>
  <si>
    <t>ｸﾉﾍﾑﾗ</t>
  </si>
  <si>
    <t>和歌山市</t>
  </si>
  <si>
    <t>ﾋﾛﾉﾁｮｳ</t>
  </si>
  <si>
    <t>035076</t>
  </si>
  <si>
    <t>一戸町</t>
  </si>
  <si>
    <t>042099</t>
  </si>
  <si>
    <t>ｶｽﾐｶﾞｳﾗｼ</t>
  </si>
  <si>
    <t>奈良県香芝市</t>
  </si>
  <si>
    <t>ｲﾁﾉﾍﾏﾁ</t>
  </si>
  <si>
    <t>035246</t>
  </si>
  <si>
    <t>ｻｯﾃｼ</t>
  </si>
  <si>
    <t>宮城県</t>
  </si>
  <si>
    <t>北海道夕張市</t>
  </si>
  <si>
    <t>仙台市</t>
  </si>
  <si>
    <t>富山県</t>
    <rPh sb="0" eb="3">
      <t>トヤマケン</t>
    </rPh>
    <phoneticPr fontId="19"/>
  </si>
  <si>
    <t>御宿町</t>
  </si>
  <si>
    <t>石巻市</t>
  </si>
  <si>
    <t>ｺｳﾘﾖｳﾁｮｳ</t>
  </si>
  <si>
    <t>ﾐｷｼ</t>
  </si>
  <si>
    <t>ﾐｳﾗｼ</t>
  </si>
  <si>
    <t>ﾅﾙｻﾜﾑﾗ</t>
  </si>
  <si>
    <t>島根県</t>
  </si>
  <si>
    <t>042021</t>
  </si>
  <si>
    <t>気仙沼市</t>
  </si>
  <si>
    <t>岬町</t>
  </si>
  <si>
    <t>昭和村</t>
  </si>
  <si>
    <t>212156</t>
  </si>
  <si>
    <t>白石市</t>
  </si>
  <si>
    <t>ﾐﾅﾐﾐﾉﾜﾑﾗ</t>
  </si>
  <si>
    <t>板橋区</t>
  </si>
  <si>
    <t>与那原町</t>
  </si>
  <si>
    <t>374032</t>
  </si>
  <si>
    <t>122025</t>
  </si>
  <si>
    <t>ｼﾛｲｼｼ</t>
  </si>
  <si>
    <t>042064</t>
  </si>
  <si>
    <t>福岡県中間市</t>
  </si>
  <si>
    <t>鳥取県若桜町</t>
  </si>
  <si>
    <t>名取市</t>
  </si>
  <si>
    <t>大子町</t>
  </si>
  <si>
    <t>ｲﾐｽﾞｼ</t>
  </si>
  <si>
    <t>ﾅﾄﾘｼ</t>
  </si>
  <si>
    <t>ｵｺﾞｾﾏﾁ</t>
  </si>
  <si>
    <t>042072</t>
  </si>
  <si>
    <t>飯島町</t>
  </si>
  <si>
    <t>岡山県瀬戸内市</t>
  </si>
  <si>
    <t>ｶｸﾀﾞｼ</t>
  </si>
  <si>
    <t>042081</t>
  </si>
  <si>
    <t>ﾐﾎﾑﾗ</t>
  </si>
  <si>
    <t>明和町</t>
  </si>
  <si>
    <t>多賀城市</t>
  </si>
  <si>
    <t>秋田県</t>
    <rPh sb="0" eb="3">
      <t>アキタケン</t>
    </rPh>
    <phoneticPr fontId="20"/>
  </si>
  <si>
    <t>日立市</t>
  </si>
  <si>
    <t>ﾀｶﾞｼﾞｮｳｼ</t>
  </si>
  <si>
    <t>にかほ市</t>
  </si>
  <si>
    <t>愛知県東郷町</t>
  </si>
  <si>
    <t>広野町</t>
  </si>
  <si>
    <t>ｲﾜﾇﾏｼ</t>
  </si>
  <si>
    <t>042111</t>
  </si>
  <si>
    <t>ｻｸﾗｲｼ</t>
  </si>
  <si>
    <t>124095</t>
  </si>
  <si>
    <t>ﾄﾒｼ</t>
  </si>
  <si>
    <t>ﾅﾒﾘｶﾜｼ</t>
  </si>
  <si>
    <t>女川町</t>
  </si>
  <si>
    <t>ﾜﾉｳﾁﾁｮｳ</t>
  </si>
  <si>
    <t>042129</t>
  </si>
  <si>
    <t>ｷﾂｷｼ</t>
  </si>
  <si>
    <t>ﾊﾏﾀﾞｼ</t>
  </si>
  <si>
    <t>063011</t>
  </si>
  <si>
    <t>北海道遠別町</t>
  </si>
  <si>
    <t>栗原市</t>
  </si>
  <si>
    <t>112399</t>
  </si>
  <si>
    <t>宮城県亘理町</t>
  </si>
  <si>
    <t>ｼﾊﾞﾀﾏﾁ</t>
  </si>
  <si>
    <t>ｲﾄｳｼ</t>
  </si>
  <si>
    <t>長野県小谷村</t>
  </si>
  <si>
    <t>ｸﾘﾊﾗｼ</t>
  </si>
  <si>
    <t>042137</t>
  </si>
  <si>
    <t>長野県坂城町</t>
  </si>
  <si>
    <t>福島県本宮市</t>
  </si>
  <si>
    <t>東洋町</t>
  </si>
  <si>
    <t>103845</t>
  </si>
  <si>
    <t>ｶｼﾜｼ</t>
  </si>
  <si>
    <t>121002</t>
  </si>
  <si>
    <t>北海道江別市</t>
  </si>
  <si>
    <t>大崎市</t>
  </si>
  <si>
    <t>廿日市市</t>
  </si>
  <si>
    <t>池田市</t>
  </si>
  <si>
    <t>その他市町村</t>
    <rPh sb="2" eb="3">
      <t>タ</t>
    </rPh>
    <rPh sb="3" eb="6">
      <t>シチョウソン</t>
    </rPh>
    <phoneticPr fontId="2"/>
  </si>
  <si>
    <t>愛知県知多市</t>
  </si>
  <si>
    <t>104442</t>
  </si>
  <si>
    <t>062090</t>
  </si>
  <si>
    <t>ｵｵｻｷｼ</t>
  </si>
  <si>
    <t>福島県北塩原村</t>
  </si>
  <si>
    <t>須賀川市</t>
  </si>
  <si>
    <t>ｲｽﾞﾓｼ</t>
  </si>
  <si>
    <t>042161</t>
  </si>
  <si>
    <t>日進市</t>
  </si>
  <si>
    <t>ｻﾞｵｳﾏﾁ</t>
  </si>
  <si>
    <t>加須市</t>
  </si>
  <si>
    <t>小金井市</t>
  </si>
  <si>
    <t>043010</t>
  </si>
  <si>
    <t>252026</t>
  </si>
  <si>
    <t>ｵｵﾀｼ</t>
  </si>
  <si>
    <t>七ヶ宿町</t>
  </si>
  <si>
    <t>京都府井手町</t>
  </si>
  <si>
    <t>ｼﾁｶｼｭｸﾏﾁ</t>
  </si>
  <si>
    <t>岩手県八幡平市</t>
  </si>
  <si>
    <t>鶴ヶ島市</t>
  </si>
  <si>
    <t>吉野町</t>
  </si>
  <si>
    <t>大河原町</t>
  </si>
  <si>
    <t>063614</t>
  </si>
  <si>
    <t>焼津市</t>
  </si>
  <si>
    <t>363219</t>
  </si>
  <si>
    <t>ｷﾀｱｷﾀｼ</t>
  </si>
  <si>
    <t>ｵｵｶﾞﾜﾗﾏﾁ</t>
  </si>
  <si>
    <t>ｽｷﾞﾅﾐｸ</t>
  </si>
  <si>
    <t>053660</t>
  </si>
  <si>
    <t>043214</t>
  </si>
  <si>
    <t>村田町</t>
  </si>
  <si>
    <t>075442</t>
  </si>
  <si>
    <t>ﾋｶﾜﾁｮｳ</t>
  </si>
  <si>
    <t>043222</t>
  </si>
  <si>
    <t>ﾆｯｺｳｼ</t>
  </si>
  <si>
    <t>ﾔﾏﾓﾄﾁｮｳ</t>
  </si>
  <si>
    <t>212121</t>
  </si>
  <si>
    <t>三重県紀宝町</t>
  </si>
  <si>
    <t>東村</t>
  </si>
  <si>
    <t>柴田町</t>
  </si>
  <si>
    <t>継続補助見込</t>
    <rPh sb="0" eb="2">
      <t>ケイゾク</t>
    </rPh>
    <rPh sb="2" eb="4">
      <t>ホジョ</t>
    </rPh>
    <rPh sb="4" eb="6">
      <t>ミコ</t>
    </rPh>
    <phoneticPr fontId="2"/>
  </si>
  <si>
    <t>ｶﾀｼﾅﾑﾗ</t>
  </si>
  <si>
    <t>岩倉市</t>
  </si>
  <si>
    <t>104264</t>
  </si>
  <si>
    <t>ｶﾜｻｷﾏﾁ</t>
  </si>
  <si>
    <t>丸森町</t>
  </si>
  <si>
    <t>ｺｳﾁｼ</t>
  </si>
  <si>
    <t>上里町</t>
  </si>
  <si>
    <t>ﾄｯﾄﾘｼ</t>
  </si>
  <si>
    <t>山梨県中央市</t>
  </si>
  <si>
    <t>ﾏﾙﾓﾘﾏﾁ</t>
  </si>
  <si>
    <t>新島村</t>
  </si>
  <si>
    <t>ｼﾓｺﾞｳﾏﾁ</t>
  </si>
  <si>
    <t>ﾏﾂｼﾏﾏﾁ</t>
  </si>
  <si>
    <t>253847</t>
  </si>
  <si>
    <t>山口県山陽小野田市</t>
  </si>
  <si>
    <t>奈良県吉野町</t>
  </si>
  <si>
    <t>大阪府八尾市</t>
  </si>
  <si>
    <t>ｶﾐﾏﾁ</t>
  </si>
  <si>
    <t>ﾓﾄﾔﾏﾁｮｳ</t>
  </si>
  <si>
    <t>072095</t>
  </si>
  <si>
    <t>044016</t>
  </si>
  <si>
    <t>ﾄｺﾅﾒｼ</t>
  </si>
  <si>
    <t>奈良県天川村</t>
  </si>
  <si>
    <t>七ヶ浜町</t>
  </si>
  <si>
    <t>ｱｹﾞﾏﾂﾏﾁ</t>
  </si>
  <si>
    <t>044041</t>
  </si>
  <si>
    <t>北海道釧路町</t>
  </si>
  <si>
    <t>122173</t>
  </si>
  <si>
    <t>熊本県あさぎり町</t>
  </si>
  <si>
    <t>ｻｲｷｼ</t>
  </si>
  <si>
    <t>三宅町</t>
  </si>
  <si>
    <t>343684</t>
  </si>
  <si>
    <t>ﾅｶﾉｼﾞﾖｳﾏﾁ</t>
  </si>
  <si>
    <t>044067</t>
  </si>
  <si>
    <t>高原町</t>
  </si>
  <si>
    <t>大和町</t>
  </si>
  <si>
    <t>三島市</t>
  </si>
  <si>
    <t>岩手県山田町</t>
  </si>
  <si>
    <t>嬬恋村</t>
  </si>
  <si>
    <t>大郷町</t>
  </si>
  <si>
    <t>三重県津市</t>
  </si>
  <si>
    <t>大衡村</t>
  </si>
  <si>
    <t>館山市</t>
  </si>
  <si>
    <t>202151</t>
  </si>
  <si>
    <t>363421</t>
  </si>
  <si>
    <t>村山市</t>
  </si>
  <si>
    <t>富山県富山市</t>
  </si>
  <si>
    <t>112381</t>
  </si>
  <si>
    <t>長野県下諏訪町</t>
  </si>
  <si>
    <t>御船町</t>
  </si>
  <si>
    <t>ｵｵﾋﾗﾑﾗ</t>
  </si>
  <si>
    <t>122068</t>
  </si>
  <si>
    <t>大石田町</t>
  </si>
  <si>
    <t>044458</t>
  </si>
  <si>
    <t>143847</t>
  </si>
  <si>
    <t>082236</t>
  </si>
  <si>
    <t>塙町</t>
  </si>
  <si>
    <t>104213</t>
  </si>
  <si>
    <t>涌谷町</t>
  </si>
  <si>
    <t>303046</t>
  </si>
  <si>
    <t>045012</t>
  </si>
  <si>
    <t>美里町</t>
  </si>
  <si>
    <t>ﾐｻﾄﾏﾁ</t>
  </si>
  <si>
    <t>ｺｸﾌﾞﾝｼﾞｼ</t>
  </si>
  <si>
    <t>045055</t>
  </si>
  <si>
    <t>山形県</t>
    <rPh sb="0" eb="3">
      <t>ヤマガタケン</t>
    </rPh>
    <phoneticPr fontId="20"/>
  </si>
  <si>
    <t>鹿児島県徳之島町</t>
  </si>
  <si>
    <t>宮崎県新富町</t>
  </si>
  <si>
    <t>ｱｲﾂﾞﾜｶﾏﾂｼ</t>
  </si>
  <si>
    <t>十津川村</t>
  </si>
  <si>
    <t>045811</t>
  </si>
  <si>
    <t>埼玉県秩父市</t>
  </si>
  <si>
    <t>秋田県</t>
  </si>
  <si>
    <t>322016</t>
  </si>
  <si>
    <t>京都府京都府</t>
  </si>
  <si>
    <t>新潟県胎内市</t>
  </si>
  <si>
    <t>050008</t>
  </si>
  <si>
    <t>能代市</t>
  </si>
  <si>
    <t>392111</t>
  </si>
  <si>
    <t>052027</t>
  </si>
  <si>
    <t>052035</t>
  </si>
  <si>
    <t>ﾉﾄﾁｮｳ</t>
  </si>
  <si>
    <t>北海道七飯町</t>
  </si>
  <si>
    <t>穴水町</t>
  </si>
  <si>
    <t>鹿児島県</t>
    <rPh sb="0" eb="4">
      <t>カゴシマケン</t>
    </rPh>
    <phoneticPr fontId="19"/>
  </si>
  <si>
    <t>ｳﾗﾔｽｼ</t>
  </si>
  <si>
    <t>ｵｶﾞｼ</t>
  </si>
  <si>
    <t>群馬県明和町</t>
  </si>
  <si>
    <t>052078</t>
  </si>
  <si>
    <t>ｶﾂﾞﾉｼ</t>
  </si>
  <si>
    <t>ｵｵｸﾜﾑﾗ</t>
  </si>
  <si>
    <t>ﾔｵｼ</t>
  </si>
  <si>
    <t>寒河江市</t>
  </si>
  <si>
    <t>大阪府交野市</t>
  </si>
  <si>
    <t>ｱﾏｸｻｼ</t>
  </si>
  <si>
    <t>052094</t>
  </si>
  <si>
    <t>282243</t>
  </si>
  <si>
    <t>杉戸町</t>
  </si>
  <si>
    <t>052108</t>
  </si>
  <si>
    <t>243418</t>
  </si>
  <si>
    <t>ｶﾐﾁｮｳ</t>
  </si>
  <si>
    <t>福島県只見町</t>
  </si>
  <si>
    <t>潟上市</t>
  </si>
  <si>
    <t>ｶﾀｶﾞﾐｼ</t>
  </si>
  <si>
    <t>北秋田市</t>
  </si>
  <si>
    <t>202037</t>
  </si>
  <si>
    <t>ｵｵﾑﾗｼ</t>
  </si>
  <si>
    <t>仙北市</t>
  </si>
  <si>
    <t>山口県周防大島町</t>
  </si>
  <si>
    <t>ｿｳｶｼ</t>
  </si>
  <si>
    <t>ｶﾝﾅﾐﾁｮｳ</t>
  </si>
  <si>
    <t>小坂町</t>
  </si>
  <si>
    <t>ﾊﾔﾏﾏﾁ</t>
  </si>
  <si>
    <t>ﾇﾏﾂﾞｼ</t>
  </si>
  <si>
    <t>ｶﾐｺｱﾆﾑﾗ</t>
  </si>
  <si>
    <t>香川県多度津町</t>
  </si>
  <si>
    <t>172031</t>
  </si>
  <si>
    <t>122106</t>
  </si>
  <si>
    <t>青森県大鰐町</t>
  </si>
  <si>
    <t>藤里町</t>
  </si>
  <si>
    <t>(26)</t>
  </si>
  <si>
    <t>三種町</t>
  </si>
  <si>
    <t>大和高田市</t>
  </si>
  <si>
    <t>401307</t>
  </si>
  <si>
    <t>053465</t>
  </si>
  <si>
    <t>ﾊｯﾎﾟｳﾁｮｳ</t>
  </si>
  <si>
    <t>ｺﾞｼﾞｮｳﾒﾏﾁ</t>
  </si>
  <si>
    <t>ｲｶﾜﾏﾁ</t>
  </si>
  <si>
    <t>054348</t>
  </si>
  <si>
    <t>小平市</t>
  </si>
  <si>
    <t>兵庫県</t>
  </si>
  <si>
    <t>羽後町</t>
  </si>
  <si>
    <t>近江八幡市</t>
  </si>
  <si>
    <t>272272</t>
  </si>
  <si>
    <t>ﾖﾘｲﾏﾁ</t>
  </si>
  <si>
    <t>山形県</t>
  </si>
  <si>
    <t>336238</t>
  </si>
  <si>
    <t>ｼﾏｼ</t>
  </si>
  <si>
    <t>島根県邑南町</t>
  </si>
  <si>
    <t>ﾄｸｼﾏｼ</t>
  </si>
  <si>
    <t>山形市</t>
  </si>
  <si>
    <t>米沢市</t>
  </si>
  <si>
    <t>454419</t>
  </si>
  <si>
    <t>072117</t>
  </si>
  <si>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19"/>
  </si>
  <si>
    <t>岩手県一関市</t>
  </si>
  <si>
    <t>062022</t>
  </si>
  <si>
    <t>福岡県みやこ町</t>
  </si>
  <si>
    <t>ﾄﾐｵｶﾏﾁ</t>
  </si>
  <si>
    <t>酒田市</t>
  </si>
  <si>
    <t>板倉町</t>
  </si>
  <si>
    <t>新庄市</t>
  </si>
  <si>
    <t>塩尻市</t>
  </si>
  <si>
    <t>ｼﾝｼﾞｮｳｼ</t>
  </si>
  <si>
    <t>ｶﾓｼ</t>
  </si>
  <si>
    <t>131164</t>
  </si>
  <si>
    <t>ｻｶﾞｴｼ</t>
  </si>
  <si>
    <t>岩手県一戸町</t>
  </si>
  <si>
    <t>上山市</t>
  </si>
  <si>
    <t>広島県安芸高田市</t>
  </si>
  <si>
    <t>ﾋｶﾞｼﾏﾂﾔﾏｼ</t>
  </si>
  <si>
    <t>ﾅｶﾞｲｼ</t>
  </si>
  <si>
    <t>天童市</t>
  </si>
  <si>
    <t>ﾓﾘｸﾞﾁｼ</t>
  </si>
  <si>
    <t>東根市</t>
  </si>
  <si>
    <t>新潟県湯沢町</t>
  </si>
  <si>
    <t>062111</t>
  </si>
  <si>
    <t>小国町</t>
  </si>
  <si>
    <t>212202</t>
  </si>
  <si>
    <t>ｵﾊﾞﾅｻﾞﾜｼ</t>
  </si>
  <si>
    <t>南木曽町</t>
  </si>
  <si>
    <t>南陽市</t>
  </si>
  <si>
    <t>ﾅﾝﾖｳｼ</t>
  </si>
  <si>
    <t>山辺町</t>
  </si>
  <si>
    <t>ﾀﾏｷﾁｮｳ</t>
  </si>
  <si>
    <t>244619</t>
  </si>
  <si>
    <t>232360</t>
  </si>
  <si>
    <t>北九州市</t>
  </si>
  <si>
    <t>394289</t>
  </si>
  <si>
    <t>ﾔﾏﾉﾍﾞﾏﾁ</t>
  </si>
  <si>
    <t>105228</t>
  </si>
  <si>
    <t>235628</t>
  </si>
  <si>
    <t>322067</t>
  </si>
  <si>
    <t>中山町</t>
  </si>
  <si>
    <t>063029</t>
  </si>
  <si>
    <t>462195</t>
  </si>
  <si>
    <t>高山村</t>
  </si>
  <si>
    <t>ｶﾎｸﾁｮｳ</t>
  </si>
  <si>
    <t>063215</t>
  </si>
  <si>
    <t>352063</t>
  </si>
  <si>
    <t>ｱｻﾋﾏﾁ</t>
  </si>
  <si>
    <t>063231</t>
  </si>
  <si>
    <t>222259</t>
  </si>
  <si>
    <t>ｵｵｴﾏﾁ</t>
  </si>
  <si>
    <t>131237</t>
  </si>
  <si>
    <t>063240</t>
  </si>
  <si>
    <t>多度津町</t>
  </si>
  <si>
    <t>美咲町</t>
  </si>
  <si>
    <t>063410</t>
  </si>
  <si>
    <t>千葉県多古町</t>
  </si>
  <si>
    <t>北海道池田町</t>
  </si>
  <si>
    <t>ｵﾝｼﾞﾕｸﾏﾁ</t>
  </si>
  <si>
    <t>金山町</t>
  </si>
  <si>
    <t>ｶﾈﾔﾏﾏﾁ</t>
  </si>
  <si>
    <t>ﾐｮｳｺｳｼ</t>
  </si>
  <si>
    <t>ﾐﾅﾐｲｽﾞﾁｮｳ</t>
  </si>
  <si>
    <t>最上町</t>
  </si>
  <si>
    <t>井原市</t>
  </si>
  <si>
    <t>舟形町</t>
  </si>
  <si>
    <t>ﾏﾑﾛｶﾞﾜﾏﾁ</t>
  </si>
  <si>
    <t>北海道登別市</t>
  </si>
  <si>
    <t>ﾀｶｻｷｼ</t>
  </si>
  <si>
    <t>063649</t>
  </si>
  <si>
    <t>232050</t>
  </si>
  <si>
    <t>兵庫県赤穂市</t>
  </si>
  <si>
    <t>ﾌﾞﾝｷｮｳｸ</t>
  </si>
  <si>
    <t>江戸川区</t>
  </si>
  <si>
    <t>112305</t>
  </si>
  <si>
    <t>大蔵村</t>
  </si>
  <si>
    <t>ｵｵｸﾗﾑﾗ</t>
  </si>
  <si>
    <t>063665</t>
  </si>
  <si>
    <t>202088</t>
  </si>
  <si>
    <t>北海道礼文町</t>
  </si>
  <si>
    <t>ﾄｻﾞﾜﾑﾗ</t>
  </si>
  <si>
    <t>町田市</t>
  </si>
  <si>
    <t>063673</t>
  </si>
  <si>
    <t>長野県箕輪町</t>
  </si>
  <si>
    <t>千葉県匝瑳市</t>
  </si>
  <si>
    <t>114651</t>
  </si>
  <si>
    <t>高畠町</t>
  </si>
  <si>
    <t>ﾀｶﾊﾀﾏﾁ</t>
  </si>
  <si>
    <t>ｺｳﾐﾏﾁ</t>
  </si>
  <si>
    <t>ﾓﾄｽｼ</t>
  </si>
  <si>
    <t>青森県三戸町</t>
  </si>
  <si>
    <t>073016</t>
  </si>
  <si>
    <t>063819</t>
  </si>
  <si>
    <t>川西町</t>
  </si>
  <si>
    <t>063827</t>
  </si>
  <si>
    <t>ﾌｼﾞｶﾜｸﾞﾁｺﾏﾁ</t>
  </si>
  <si>
    <t>沖縄県名護市</t>
  </si>
  <si>
    <t>064017</t>
  </si>
  <si>
    <t>082341</t>
  </si>
  <si>
    <t>京都府久御山町</t>
  </si>
  <si>
    <t>白鷹町</t>
  </si>
  <si>
    <t>ｼﾗﾀｶﾏﾁ</t>
  </si>
  <si>
    <t>渋川市</t>
  </si>
  <si>
    <t>064025</t>
  </si>
  <si>
    <t>飯豊町</t>
  </si>
  <si>
    <t>田尻町</t>
  </si>
  <si>
    <t>ﾐｶﾜﾏﾁ</t>
  </si>
  <si>
    <t>庄内町</t>
  </si>
  <si>
    <t>112127</t>
  </si>
  <si>
    <t>遊佐町</t>
  </si>
  <si>
    <t>広島県府中町</t>
  </si>
  <si>
    <t>ｶﾜﾗﾏﾁ</t>
  </si>
  <si>
    <t>ﾕｻﾞﾏﾁ</t>
  </si>
  <si>
    <t>285862</t>
  </si>
  <si>
    <t>群馬県嬬恋村</t>
  </si>
  <si>
    <t>福島県</t>
    <rPh sb="0" eb="3">
      <t>フクシマケン</t>
    </rPh>
    <phoneticPr fontId="20"/>
  </si>
  <si>
    <t>260002</t>
  </si>
  <si>
    <t>070009</t>
  </si>
  <si>
    <t>中種子町</t>
  </si>
  <si>
    <t>福島市</t>
  </si>
  <si>
    <t>愛知県美浜町</t>
  </si>
  <si>
    <t>122203</t>
  </si>
  <si>
    <t>四日市市</t>
  </si>
  <si>
    <t>石川県白山市</t>
  </si>
  <si>
    <t>川場村</t>
  </si>
  <si>
    <t>ﾌｸｼﾏｼ</t>
  </si>
  <si>
    <t>215074</t>
  </si>
  <si>
    <t>072010</t>
  </si>
  <si>
    <t>ｺﾓﾉﾁｮｳ</t>
  </si>
  <si>
    <t>473286</t>
  </si>
  <si>
    <t>232289</t>
  </si>
  <si>
    <t>072028</t>
  </si>
  <si>
    <t>美浦村</t>
  </si>
  <si>
    <t>茨城県鹿嶋市</t>
  </si>
  <si>
    <t>304247</t>
  </si>
  <si>
    <t>岡山県倉敷市</t>
  </si>
  <si>
    <t>郡山市</t>
  </si>
  <si>
    <t>072036</t>
  </si>
  <si>
    <t>334235</t>
  </si>
  <si>
    <t>363871</t>
  </si>
  <si>
    <t>082295</t>
  </si>
  <si>
    <t>ﾀｹﾄﾖﾁｮｳ</t>
  </si>
  <si>
    <t>ｵｹｶﾞﾜｼ</t>
  </si>
  <si>
    <t>075035</t>
  </si>
  <si>
    <t>ｵｷﾉｼﾏﾁｮｳ</t>
  </si>
  <si>
    <t>いわき市</t>
  </si>
  <si>
    <t>ｱｼｷﾀﾏﾁ</t>
  </si>
  <si>
    <t>雲仙市</t>
  </si>
  <si>
    <t>白河市</t>
  </si>
  <si>
    <t>岐阜県東白川村</t>
  </si>
  <si>
    <t>ｼﾗｶﾜｼ</t>
  </si>
  <si>
    <t>072052</t>
  </si>
  <si>
    <t>新座市</t>
  </si>
  <si>
    <t>104434</t>
  </si>
  <si>
    <t>いなべ市</t>
  </si>
  <si>
    <t>熊本県山都町</t>
  </si>
  <si>
    <t>ｽｶｶﾞﾜｼ</t>
  </si>
  <si>
    <t>192023</t>
  </si>
  <si>
    <t>東御市</t>
  </si>
  <si>
    <t>長野県根羽村</t>
  </si>
  <si>
    <t>ﾅﾒｶﾞﾀｼ</t>
  </si>
  <si>
    <t>ｷﾀｶﾀｼ</t>
  </si>
  <si>
    <t>ﾐｸﾗｼﾞﾏﾑﾗ</t>
  </si>
  <si>
    <t>ﾏﾂﾔﾏｼ</t>
  </si>
  <si>
    <t>072087</t>
  </si>
  <si>
    <t>苅田町</t>
  </si>
  <si>
    <t>相馬市</t>
  </si>
  <si>
    <t>長野県</t>
  </si>
  <si>
    <t>富山県小矢部市</t>
  </si>
  <si>
    <t>102024</t>
  </si>
  <si>
    <t>ｳﾙﾏｼ</t>
  </si>
  <si>
    <t>ﾆﾎﾝﾏﾂｼ</t>
  </si>
  <si>
    <t>守口市</t>
  </si>
  <si>
    <t>072109</t>
  </si>
  <si>
    <t>ﾁｸｾﾞﾝﾏﾁ</t>
  </si>
  <si>
    <t>田村市</t>
  </si>
  <si>
    <t>ﾀﾑﾗｼ</t>
  </si>
  <si>
    <t>南相馬市</t>
  </si>
  <si>
    <t>新潟市</t>
  </si>
  <si>
    <t>奈良県</t>
    <rPh sb="0" eb="3">
      <t>ナラケン</t>
    </rPh>
    <phoneticPr fontId="20"/>
  </si>
  <si>
    <t>鹿児島県西之表市</t>
  </si>
  <si>
    <t>佐賀県吉野ヶ里町</t>
  </si>
  <si>
    <t>072125</t>
  </si>
  <si>
    <t>ｳﾚｼﾉｼ</t>
  </si>
  <si>
    <t>072141</t>
  </si>
  <si>
    <t>ｺｵﾘﾏﾁ</t>
  </si>
  <si>
    <t>ｸﾆﾐﾏﾁ</t>
  </si>
  <si>
    <t>112178</t>
  </si>
  <si>
    <t>073032</t>
  </si>
  <si>
    <t>川俣町</t>
  </si>
  <si>
    <t>小笠原村</t>
  </si>
  <si>
    <t>玉村町</t>
  </si>
  <si>
    <t>232297</t>
  </si>
  <si>
    <t>宮崎県日向市</t>
  </si>
  <si>
    <t>大玉村</t>
  </si>
  <si>
    <t>ｵｵﾀﾏﾑﾗ</t>
  </si>
  <si>
    <t>群馬県太田市</t>
  </si>
  <si>
    <t>鏡石町</t>
  </si>
  <si>
    <t>岩出市</t>
  </si>
  <si>
    <t>那珂市</t>
  </si>
  <si>
    <t>ｶｺﾞｼﾏｼ</t>
  </si>
  <si>
    <t>板野町</t>
  </si>
  <si>
    <t>073423</t>
  </si>
  <si>
    <t>ｵｵﾔﾏｻﾞｷﾁｮｳ</t>
  </si>
  <si>
    <t>422100</t>
  </si>
  <si>
    <t>ﾃﾝｴｲﾑﾗ</t>
  </si>
  <si>
    <t>203033</t>
  </si>
  <si>
    <t>あさぎり町</t>
  </si>
  <si>
    <t>猪苗代町</t>
  </si>
  <si>
    <t>073440</t>
  </si>
  <si>
    <t>093459</t>
  </si>
  <si>
    <t>宮崎県五ヶ瀬町</t>
  </si>
  <si>
    <t>下郷町</t>
  </si>
  <si>
    <t>073628</t>
  </si>
  <si>
    <t>愛知県飛島村</t>
  </si>
  <si>
    <t>402231</t>
  </si>
  <si>
    <t>檜枝岐村</t>
  </si>
  <si>
    <t>ﾋﾉｴﾏﾀﾑﾗ</t>
  </si>
  <si>
    <t>岡山県新庄村</t>
  </si>
  <si>
    <t>073644</t>
  </si>
  <si>
    <t>福井県</t>
    <rPh sb="0" eb="3">
      <t>フクイケン</t>
    </rPh>
    <phoneticPr fontId="20"/>
  </si>
  <si>
    <t>只見町</t>
  </si>
  <si>
    <t>静岡県袋井市</t>
  </si>
  <si>
    <t>神奈川県箱根町</t>
  </si>
  <si>
    <t>073679</t>
  </si>
  <si>
    <t>今治市</t>
  </si>
  <si>
    <t>南会津町</t>
  </si>
  <si>
    <t>ﾐﾅﾐｱｲﾂﾞﾏﾁ</t>
  </si>
  <si>
    <t>松江市</t>
  </si>
  <si>
    <t>ｶｽﾔﾏﾁ</t>
  </si>
  <si>
    <t>073687</t>
  </si>
  <si>
    <t>ｷﾀｼｵﾊﾞﾗﾑﾗ</t>
  </si>
  <si>
    <t>長野県木島平村</t>
  </si>
  <si>
    <t>ﾆｼｱｲﾂﾞﾏﾁ</t>
  </si>
  <si>
    <t>ｴﾄﾞｶﾞﾜｸ</t>
  </si>
  <si>
    <t>磐梯町</t>
  </si>
  <si>
    <t>074071</t>
  </si>
  <si>
    <t>ｵｵｲﾏﾁ</t>
  </si>
  <si>
    <t>085642</t>
  </si>
  <si>
    <t>ｲﾅﾜｼﾛﾏﾁ</t>
  </si>
  <si>
    <t>ﾔｽﾀﾞﾁｮｳ</t>
  </si>
  <si>
    <t>ﾄﾘﾃﾞｼ</t>
  </si>
  <si>
    <t>074080</t>
  </si>
  <si>
    <t>会津坂下町</t>
  </si>
  <si>
    <t>愛知県瀬戸市</t>
  </si>
  <si>
    <t>湯川村</t>
  </si>
  <si>
    <t>ﾕｶﾞﾜﾑﾗ</t>
  </si>
  <si>
    <t>143642</t>
  </si>
  <si>
    <t>ｴﾁｾﾞﾝｼ</t>
  </si>
  <si>
    <t>柳津町</t>
  </si>
  <si>
    <t>ｵﾏｴｻﾞｷｼ</t>
  </si>
  <si>
    <t>180009</t>
  </si>
  <si>
    <t>ﾔﾅｲﾂﾞﾏﾁ</t>
  </si>
  <si>
    <t>074233</t>
  </si>
  <si>
    <t>岩手県田野畑村</t>
  </si>
  <si>
    <t>ﾊﾞﾝﾄﾞｳｼ</t>
  </si>
  <si>
    <t>122297</t>
  </si>
  <si>
    <t>三島町</t>
  </si>
  <si>
    <t>ｷｸｶﾞﾜｼ</t>
  </si>
  <si>
    <t>新潟県新発田市</t>
  </si>
  <si>
    <t>ﾐｼﾏﾏﾁ</t>
  </si>
  <si>
    <t>東京都新島村</t>
  </si>
  <si>
    <t>ﾏﾂﾌﾞｼﾏﾁ</t>
  </si>
  <si>
    <t>074446</t>
  </si>
  <si>
    <t>ﾑｻｼﾉｼ</t>
  </si>
  <si>
    <t>秋田県にかほ市</t>
  </si>
  <si>
    <t>074454</t>
  </si>
  <si>
    <t>ｼｮｳﾜﾑﾗ</t>
  </si>
  <si>
    <t>茂原市</t>
  </si>
  <si>
    <t>074462</t>
  </si>
  <si>
    <t>ﾅｶﾞﾗﾏﾁ</t>
  </si>
  <si>
    <t>南牧村</t>
  </si>
  <si>
    <t>ﾅﾘﾀｼ</t>
  </si>
  <si>
    <t>北区</t>
  </si>
  <si>
    <t>西郷村</t>
  </si>
  <si>
    <t>(30)</t>
  </si>
  <si>
    <t>132144</t>
  </si>
  <si>
    <t>282278</t>
  </si>
  <si>
    <t>ﾆｼｺﾞｳﾑﾗ</t>
  </si>
  <si>
    <t>松田町</t>
  </si>
  <si>
    <t>074616</t>
  </si>
  <si>
    <t>422045</t>
  </si>
  <si>
    <t>泉崎村</t>
  </si>
  <si>
    <t>熊本県相良村</t>
  </si>
  <si>
    <t>ｳﾏｼﾞﾑﾗ</t>
  </si>
  <si>
    <t>ときがわ町</t>
  </si>
  <si>
    <t>074641</t>
  </si>
  <si>
    <t>ｲｽﾞｼ</t>
  </si>
  <si>
    <t>中島村</t>
  </si>
  <si>
    <t>151009</t>
  </si>
  <si>
    <t>宮城県涌谷町</t>
  </si>
  <si>
    <t>ﾅｶｼﾞﾏﾑﾗ</t>
  </si>
  <si>
    <t>074659</t>
  </si>
  <si>
    <t>矢吹町</t>
  </si>
  <si>
    <t>074667</t>
  </si>
  <si>
    <t>棚倉町</t>
  </si>
  <si>
    <t>ﾂﾊﾞﾀﾏﾁ</t>
  </si>
  <si>
    <t>東京都武蔵野市</t>
  </si>
  <si>
    <t>074811</t>
  </si>
  <si>
    <r>
      <t>★</t>
    </r>
    <r>
      <rPr>
        <u/>
        <sz val="11"/>
        <color rgb="FFFF0000"/>
        <rFont val="ＭＳ Ｐゴシック"/>
      </rPr>
      <t>オレンジ色セルはリストボックスから選択</t>
    </r>
    <r>
      <rPr>
        <sz val="11"/>
        <color auto="1"/>
        <rFont val="ＭＳ Ｐゴシック"/>
      </rPr>
      <t>してください。</t>
    </r>
    <rPh sb="5" eb="6">
      <t>イロ</t>
    </rPh>
    <rPh sb="18" eb="20">
      <t>センタク</t>
    </rPh>
    <phoneticPr fontId="2"/>
  </si>
  <si>
    <t>笠間市</t>
  </si>
  <si>
    <t>092053</t>
  </si>
  <si>
    <t>矢祭町</t>
  </si>
  <si>
    <t>城里町</t>
  </si>
  <si>
    <t>ﾔﾏﾂﾘﾏﾁ</t>
  </si>
  <si>
    <t>基準額R5当</t>
  </si>
  <si>
    <t>223026</t>
  </si>
  <si>
    <t>074829</t>
  </si>
  <si>
    <t>ﾊﾁｼﾞｮｳﾏﾁ</t>
  </si>
  <si>
    <t>海津市</t>
  </si>
  <si>
    <t>中央区</t>
  </si>
  <si>
    <t>ﾊﾅﾜﾏﾁ</t>
  </si>
  <si>
    <t>402257</t>
  </si>
  <si>
    <t>074837</t>
  </si>
  <si>
    <t>上田市</t>
  </si>
  <si>
    <t>鮫川村</t>
  </si>
  <si>
    <t>沖縄県那覇市</t>
  </si>
  <si>
    <t>九十九里町</t>
  </si>
  <si>
    <t>ｻﾒｶﾞﾜﾑﾗ</t>
  </si>
  <si>
    <t>大川村</t>
  </si>
  <si>
    <t>ﾊﾀﾞﾉｼ</t>
  </si>
  <si>
    <t>三重県伊賀市</t>
  </si>
  <si>
    <t>074845</t>
  </si>
  <si>
    <t>ｲｼｶﾜﾏﾁ</t>
  </si>
  <si>
    <t>294268</t>
  </si>
  <si>
    <t>ﾐﾊﾗｼ</t>
  </si>
  <si>
    <t>203831</t>
  </si>
  <si>
    <t>ﾓﾘﾔｼ</t>
  </si>
  <si>
    <t>ﾏｲﾊﾞﾗｼ</t>
  </si>
  <si>
    <t>群馬県草津町</t>
  </si>
  <si>
    <t>玉川村</t>
  </si>
  <si>
    <t>075027</t>
  </si>
  <si>
    <t>ｶｶﾐｶﾞﾊﾗｼ</t>
  </si>
  <si>
    <t>大阪府羽曳野市</t>
  </si>
  <si>
    <t>輪島市</t>
  </si>
  <si>
    <t>平田村</t>
  </si>
  <si>
    <t>ﾋﾗﾀﾑﾗ</t>
  </si>
  <si>
    <t>454427</t>
  </si>
  <si>
    <t>成田市</t>
  </si>
  <si>
    <t>田原本町</t>
  </si>
  <si>
    <t>岩手県盛岡市</t>
  </si>
  <si>
    <t>浅川町</t>
  </si>
  <si>
    <t>楢葉町</t>
  </si>
  <si>
    <t>長南町</t>
  </si>
  <si>
    <t>ｱｻｶﾜﾏﾁ</t>
  </si>
  <si>
    <t>232068</t>
  </si>
  <si>
    <t>173860</t>
  </si>
  <si>
    <t>愛南町</t>
  </si>
  <si>
    <t>075043</t>
  </si>
  <si>
    <t>古殿町</t>
  </si>
  <si>
    <t>ﾅｶﾉｸ</t>
  </si>
  <si>
    <t>ﾌﾙﾄﾞﾉﾏﾁ</t>
  </si>
  <si>
    <t>ｺｳﾅﾝｼ</t>
  </si>
  <si>
    <t>093645</t>
  </si>
  <si>
    <t>岐阜県羽島市</t>
  </si>
  <si>
    <t>千葉県印西市</t>
  </si>
  <si>
    <t>075213</t>
  </si>
  <si>
    <t>162108</t>
  </si>
  <si>
    <t>ｶﾐｽｼ</t>
  </si>
  <si>
    <t>静岡県南伊豆町</t>
  </si>
  <si>
    <t>小牧市</t>
  </si>
  <si>
    <t>小野町</t>
  </si>
  <si>
    <t>熊本県菊陽町</t>
  </si>
  <si>
    <t>石井町</t>
  </si>
  <si>
    <t>ｵﾉﾏﾁ</t>
  </si>
  <si>
    <t>寄居町</t>
  </si>
  <si>
    <t>075221</t>
  </si>
  <si>
    <t>ﾋﾛﾉﾏﾁ</t>
  </si>
  <si>
    <t>ﾅｶﾞｵｶｷｮｳｼ</t>
  </si>
  <si>
    <t>滋賀県甲賀市</t>
  </si>
  <si>
    <t>075418</t>
  </si>
  <si>
    <t>102067</t>
  </si>
  <si>
    <t>075426</t>
  </si>
  <si>
    <t>紀北町</t>
  </si>
  <si>
    <t>290009</t>
  </si>
  <si>
    <t>075434</t>
  </si>
  <si>
    <t>【作成上の注意】</t>
    <rPh sb="1" eb="4">
      <t>サクセイジョウ</t>
    </rPh>
    <rPh sb="5" eb="7">
      <t>チュウイ</t>
    </rPh>
    <phoneticPr fontId="2"/>
  </si>
  <si>
    <t>082171</t>
  </si>
  <si>
    <t>ｶﾜｳﾁﾑﾗ</t>
  </si>
  <si>
    <t>練馬区</t>
  </si>
  <si>
    <t>ｵｵｸﾏﾏﾁ</t>
  </si>
  <si>
    <t>232165</t>
  </si>
  <si>
    <t>北海道浦幌町</t>
  </si>
  <si>
    <t>双葉町</t>
  </si>
  <si>
    <t>神川町</t>
  </si>
  <si>
    <t>ｵｵｲｽﾞﾐﾏﾁ</t>
  </si>
  <si>
    <t>浪江町</t>
  </si>
  <si>
    <t>川越町</t>
  </si>
  <si>
    <t>ｸﾆﾀﾁｼ</t>
  </si>
  <si>
    <t>沖縄県久米島町</t>
  </si>
  <si>
    <t>ﾖｼﾄﾐﾏﾁ</t>
  </si>
  <si>
    <t>075477</t>
  </si>
  <si>
    <t>魚沼市</t>
  </si>
  <si>
    <t>ｺﾏﾂｼ</t>
  </si>
  <si>
    <t>204251</t>
  </si>
  <si>
    <t>葛尾村</t>
  </si>
  <si>
    <t>岡山県和気町</t>
  </si>
  <si>
    <t>岡崎市</t>
  </si>
  <si>
    <t>122386</t>
  </si>
  <si>
    <t>山ノ内町</t>
  </si>
  <si>
    <t>080004</t>
  </si>
  <si>
    <t>122122</t>
  </si>
  <si>
    <t>結婚_妊娠・出産_子育てに温かい社会づくり_機運醸成事業</t>
  </si>
  <si>
    <t>柏原市</t>
  </si>
  <si>
    <t>水戸市</t>
  </si>
  <si>
    <t>082015</t>
  </si>
  <si>
    <t>ﾋﾀﾁｼ</t>
  </si>
  <si>
    <t>332071</t>
  </si>
  <si>
    <t>香川県土庄町</t>
  </si>
  <si>
    <t>富山県</t>
    <rPh sb="0" eb="3">
      <t>トヤマケン</t>
    </rPh>
    <phoneticPr fontId="20"/>
  </si>
  <si>
    <t>082023</t>
  </si>
  <si>
    <t>131172</t>
  </si>
  <si>
    <t>土浦市</t>
  </si>
  <si>
    <t>ﾔﾋｺﾑﾗ</t>
  </si>
  <si>
    <t>北海道浦河町</t>
  </si>
  <si>
    <t>ﾄｷｶﾞﾜﾏﾁ</t>
  </si>
  <si>
    <t>早島町</t>
  </si>
  <si>
    <t>結婚新生活支援</t>
    <rPh sb="0" eb="2">
      <t>ケッコン</t>
    </rPh>
    <rPh sb="2" eb="5">
      <t>シンセイカツ</t>
    </rPh>
    <rPh sb="5" eb="7">
      <t>シエン</t>
    </rPh>
    <phoneticPr fontId="2"/>
  </si>
  <si>
    <t>珠洲市</t>
  </si>
  <si>
    <t>ﾂﾁｳﾗｼ</t>
  </si>
  <si>
    <t>082031</t>
  </si>
  <si>
    <t>北海道稚内市</t>
  </si>
  <si>
    <t>飯能市</t>
  </si>
  <si>
    <t>082040</t>
  </si>
  <si>
    <t>石岡市</t>
  </si>
  <si>
    <t>082058</t>
  </si>
  <si>
    <t>沖縄県南大東村</t>
  </si>
  <si>
    <t>結城市</t>
  </si>
  <si>
    <t>082074</t>
  </si>
  <si>
    <t>龍ケ崎市</t>
  </si>
  <si>
    <t>203637</t>
  </si>
  <si>
    <t>鹿児島県知名町</t>
  </si>
  <si>
    <t>082082</t>
  </si>
  <si>
    <t>千葉県</t>
  </si>
  <si>
    <t>202177</t>
  </si>
  <si>
    <t>174637</t>
  </si>
  <si>
    <t>下妻市</t>
  </si>
  <si>
    <t>香川県東かがわ市</t>
  </si>
  <si>
    <t>ｼﾓﾂﾏｼ</t>
  </si>
  <si>
    <t>西伊豆町</t>
  </si>
  <si>
    <t>142131</t>
  </si>
  <si>
    <t>鳥取県江府町</t>
  </si>
  <si>
    <t>ｶﾜｸﾞﾁｼ</t>
  </si>
  <si>
    <t>ｻｶﾞｼ</t>
  </si>
  <si>
    <t>082104</t>
  </si>
  <si>
    <t>154610</t>
  </si>
  <si>
    <t>常総市</t>
  </si>
  <si>
    <t>ｼﾞｮｳｿｳｼ</t>
  </si>
  <si>
    <t>岡垣町</t>
  </si>
  <si>
    <t>082112</t>
  </si>
  <si>
    <t>325279</t>
  </si>
  <si>
    <t>ｻｶｲﾏﾁ</t>
  </si>
  <si>
    <t>沖縄県金武町</t>
  </si>
  <si>
    <t>ﾋﾀﾁｵｵﾀｼ</t>
  </si>
  <si>
    <t>082121</t>
  </si>
  <si>
    <t>稲沢市</t>
  </si>
  <si>
    <t>ﾁｮｳﾌｼ</t>
  </si>
  <si>
    <t>122394</t>
  </si>
  <si>
    <t>安中市</t>
  </si>
  <si>
    <t>与那国町</t>
  </si>
  <si>
    <t>高萩市</t>
  </si>
  <si>
    <t>465241</t>
  </si>
  <si>
    <t>ﾀｶﾊｷﾞｼ</t>
  </si>
  <si>
    <t>薩摩川内市</t>
  </si>
  <si>
    <t>白石町</t>
  </si>
  <si>
    <t>北茨城市</t>
  </si>
  <si>
    <t>高岡市</t>
  </si>
  <si>
    <t>082155</t>
  </si>
  <si>
    <t>取手市</t>
  </si>
  <si>
    <t>三重県木曽岬町</t>
  </si>
  <si>
    <t>牛久市</t>
  </si>
  <si>
    <t>宮崎県宮崎市</t>
  </si>
  <si>
    <t>神流町</t>
  </si>
  <si>
    <t>ｳｼｸｼ</t>
  </si>
  <si>
    <t>美濃加茂市</t>
  </si>
  <si>
    <t>203076</t>
  </si>
  <si>
    <t>岡山県岡山市</t>
  </si>
  <si>
    <t>福島県双葉町</t>
  </si>
  <si>
    <t>ﾖﾂｶｲﾄﾞｳｼ</t>
  </si>
  <si>
    <t>082198</t>
  </si>
  <si>
    <t>安芸市</t>
  </si>
  <si>
    <t>262137</t>
  </si>
  <si>
    <t>082201</t>
  </si>
  <si>
    <t>御代田町</t>
  </si>
  <si>
    <t>奈良県川西町</t>
  </si>
  <si>
    <t>ひたちなか市</t>
  </si>
  <si>
    <t>082210</t>
  </si>
  <si>
    <t>和木町</t>
  </si>
  <si>
    <t>鹿嶋市</t>
  </si>
  <si>
    <t>福井県美浜町</t>
  </si>
  <si>
    <t>ｶｼﾏｼ</t>
  </si>
  <si>
    <t>世帯</t>
    <rPh sb="0" eb="2">
      <t>セタイ</t>
    </rPh>
    <phoneticPr fontId="2"/>
  </si>
  <si>
    <t>ｲﾊﾞﾗｷﾏﾁ</t>
  </si>
  <si>
    <t>082228</t>
  </si>
  <si>
    <t>宇治市</t>
  </si>
  <si>
    <t>千葉県袖ケ浦市</t>
  </si>
  <si>
    <t>信濃町</t>
  </si>
  <si>
    <t>潮来市</t>
  </si>
  <si>
    <t>守谷市</t>
  </si>
  <si>
    <t>栃木県</t>
    <rPh sb="0" eb="3">
      <t>トチギケン</t>
    </rPh>
    <phoneticPr fontId="20"/>
  </si>
  <si>
    <t>082244</t>
  </si>
  <si>
    <t>北海道江差町</t>
  </si>
  <si>
    <t>上野原市</t>
  </si>
  <si>
    <t>北大東村</t>
  </si>
  <si>
    <t>常陸大宮市</t>
  </si>
  <si>
    <t>秩父市</t>
  </si>
  <si>
    <t>ﾋﾀﾁｵｵﾐﾔｼ</t>
  </si>
  <si>
    <t>162043</t>
  </si>
  <si>
    <t>082252</t>
  </si>
  <si>
    <t>広島県北広島町</t>
  </si>
  <si>
    <t>192066</t>
  </si>
  <si>
    <t>広島県大竹市</t>
  </si>
  <si>
    <t>453617</t>
  </si>
  <si>
    <t>ｲﾀｸﾗﾏﾁ</t>
  </si>
  <si>
    <t>三朝町</t>
  </si>
  <si>
    <t>082261</t>
  </si>
  <si>
    <t>栃木県矢板市</t>
  </si>
  <si>
    <t>402192</t>
  </si>
  <si>
    <t>筑西市</t>
  </si>
  <si>
    <t>刈谷市</t>
  </si>
  <si>
    <t>那須町</t>
  </si>
  <si>
    <t>自治体区分</t>
    <rPh sb="0" eb="3">
      <t>ジチタイ</t>
    </rPh>
    <rPh sb="3" eb="5">
      <t>クブン</t>
    </rPh>
    <phoneticPr fontId="2"/>
  </si>
  <si>
    <t>ﾁｸｾｲｼ</t>
  </si>
  <si>
    <t>津和野町</t>
  </si>
  <si>
    <t>271004</t>
  </si>
  <si>
    <t>082279</t>
  </si>
  <si>
    <t>213021</t>
  </si>
  <si>
    <t>栃木県益子町</t>
  </si>
  <si>
    <t>131211</t>
  </si>
  <si>
    <t>坂東市</t>
  </si>
  <si>
    <t>082287</t>
  </si>
  <si>
    <t>東白川村</t>
  </si>
  <si>
    <t>202193</t>
  </si>
  <si>
    <t>稲敷市</t>
  </si>
  <si>
    <t>ﾌｸﾛｲｼ</t>
  </si>
  <si>
    <t>出雲崎町</t>
  </si>
  <si>
    <t>ｲﾅｼｷｼ</t>
  </si>
  <si>
    <t>宮城県富谷市</t>
  </si>
  <si>
    <t>082309</t>
  </si>
  <si>
    <t>北海道石狩市</t>
  </si>
  <si>
    <t>上野村</t>
  </si>
  <si>
    <t>193682</t>
  </si>
  <si>
    <t>282065</t>
  </si>
  <si>
    <t>ﾖｺｾﾞﾏﾁ</t>
  </si>
  <si>
    <t>ﾄﾝﾀﾞﾊﾞﾔｼｼ</t>
  </si>
  <si>
    <t>桜川市</t>
  </si>
  <si>
    <t>112402</t>
  </si>
  <si>
    <t>天龍村</t>
  </si>
  <si>
    <t>福島県大玉村</t>
  </si>
  <si>
    <t>082317</t>
  </si>
  <si>
    <t>112194</t>
  </si>
  <si>
    <t>222224</t>
  </si>
  <si>
    <t>ﾅｺﾞﾐﾏﾁ</t>
  </si>
  <si>
    <t>神栖市</t>
  </si>
  <si>
    <t>下野市</t>
  </si>
  <si>
    <t>082333</t>
  </si>
  <si>
    <t>邑南町</t>
  </si>
  <si>
    <t>鉾田市</t>
  </si>
  <si>
    <t>矢掛町</t>
  </si>
  <si>
    <t>213829</t>
  </si>
  <si>
    <t>西尾市</t>
  </si>
  <si>
    <t>ｶﾐﾉｶﾜﾏﾁ</t>
  </si>
  <si>
    <t>つくばみらい市</t>
  </si>
  <si>
    <t>213616</t>
  </si>
  <si>
    <t>伊豆の国市</t>
  </si>
  <si>
    <t>ｵﾐﾀﾏｼ</t>
  </si>
  <si>
    <t>奈良県奈良市</t>
  </si>
  <si>
    <t>輪之内町</t>
  </si>
  <si>
    <t>082350</t>
  </si>
  <si>
    <t>小美玉市</t>
  </si>
  <si>
    <t>082368</t>
  </si>
  <si>
    <t>083020</t>
  </si>
  <si>
    <t>213811</t>
  </si>
  <si>
    <t>小松島市</t>
  </si>
  <si>
    <t>大洗町</t>
  </si>
  <si>
    <t>佐賀県佐賀県</t>
  </si>
  <si>
    <t>ｵｵｱﾗｲﾏﾁ</t>
  </si>
  <si>
    <t>ﾄｳｶｲﾑﾗ</t>
  </si>
  <si>
    <t>福岡県</t>
    <rPh sb="0" eb="3">
      <t>フクオカケン</t>
    </rPh>
    <phoneticPr fontId="19"/>
  </si>
  <si>
    <t>岩手県大槌町</t>
  </si>
  <si>
    <t>083411</t>
  </si>
  <si>
    <t>ﾀﾞｲｺﾞﾏﾁ</t>
  </si>
  <si>
    <t>122343</t>
  </si>
  <si>
    <t>ｸｻﾂﾏﾁ</t>
  </si>
  <si>
    <t>市貝町</t>
  </si>
  <si>
    <t>152102</t>
  </si>
  <si>
    <t>山県市</t>
  </si>
  <si>
    <t>三重県</t>
    <rPh sb="0" eb="3">
      <t>ミエケン</t>
    </rPh>
    <phoneticPr fontId="20"/>
  </si>
  <si>
    <t>埼玉県横瀬町</t>
  </si>
  <si>
    <t>084425</t>
  </si>
  <si>
    <t>宜野湾市</t>
  </si>
  <si>
    <t>ﾂﾙｷﾞﾁｮｳ</t>
  </si>
  <si>
    <t>ﾆｲｼﾞﾏﾑﾗ</t>
  </si>
  <si>
    <t>阿見町</t>
  </si>
  <si>
    <t>084433</t>
  </si>
  <si>
    <t>ｺﾏｷｼ</t>
  </si>
  <si>
    <t>山梨県富士川町</t>
  </si>
  <si>
    <t>325015</t>
  </si>
  <si>
    <t>ｶﾜﾁﾏﾁ</t>
  </si>
  <si>
    <t>五霞町</t>
  </si>
  <si>
    <t>さつま町</t>
  </si>
  <si>
    <t>232025</t>
  </si>
  <si>
    <t>鹿児島県十島村</t>
  </si>
  <si>
    <t>鴨川市</t>
  </si>
  <si>
    <t>085421</t>
  </si>
  <si>
    <t>八千代市</t>
  </si>
  <si>
    <t>境町</t>
  </si>
  <si>
    <t>茨城県古河市</t>
  </si>
  <si>
    <t>085464</t>
  </si>
  <si>
    <t>ﾓｵｶｼ</t>
  </si>
  <si>
    <t>193658</t>
  </si>
  <si>
    <t>福島県田村市</t>
  </si>
  <si>
    <t>ﾔﾏｸﾞﾁｼ</t>
  </si>
  <si>
    <t>利根町</t>
  </si>
  <si>
    <t>ﾄﾈﾏﾁ</t>
  </si>
  <si>
    <t>宇都宮市</t>
  </si>
  <si>
    <t>ｳﾂﾉﾐﾔｼ</t>
  </si>
  <si>
    <t>ｷﾖｽｼ</t>
  </si>
  <si>
    <t>ｱｼｶｶﾞｼ</t>
  </si>
  <si>
    <t>三次市</t>
  </si>
  <si>
    <t>ﾄﾁｷﾞｼ</t>
  </si>
  <si>
    <t>292117</t>
  </si>
  <si>
    <t>熊本県苓北町</t>
  </si>
  <si>
    <t>352128</t>
  </si>
  <si>
    <t>092037</t>
  </si>
  <si>
    <t>佐野市</t>
  </si>
  <si>
    <t>ｻﾉｼ</t>
  </si>
  <si>
    <t>埼玉県皆野町</t>
  </si>
  <si>
    <t>ｸｽﾏﾁ</t>
  </si>
  <si>
    <t>112453</t>
  </si>
  <si>
    <t>ｲﾜﾃﾞｼ</t>
  </si>
  <si>
    <t>092045</t>
  </si>
  <si>
    <t>222194</t>
  </si>
  <si>
    <t>鹿沼市</t>
  </si>
  <si>
    <t>ｶﾇﾏｼ</t>
  </si>
  <si>
    <t>みなかみ町</t>
  </si>
  <si>
    <t>日光市</t>
  </si>
  <si>
    <t>根羽村</t>
  </si>
  <si>
    <t>小山市</t>
  </si>
  <si>
    <t>湯浅町</t>
  </si>
  <si>
    <t>ｻﾂﾏｾﾝﾀﾞｲｼ</t>
  </si>
  <si>
    <t>大田原市</t>
  </si>
  <si>
    <t>272299</t>
  </si>
  <si>
    <t>交野市</t>
  </si>
  <si>
    <t>山口県萩市</t>
  </si>
  <si>
    <t>ｵｵﾀﾜﾗｼ</t>
  </si>
  <si>
    <t>150002</t>
  </si>
  <si>
    <t>ﾁｭｳｵｳｸ</t>
  </si>
  <si>
    <t>092100</t>
  </si>
  <si>
    <t>ﾊﾝﾉｳｼ</t>
  </si>
  <si>
    <t>佐渡市</t>
  </si>
  <si>
    <t>ｶﾂﾗｷﾞﾁｮｳ</t>
  </si>
  <si>
    <t>矢板市</t>
  </si>
  <si>
    <t>ﾐﾅﾐﾎﾞｳｿｳｼ</t>
  </si>
  <si>
    <t>江南市</t>
  </si>
  <si>
    <t>宿毛市</t>
  </si>
  <si>
    <t>田布施町</t>
  </si>
  <si>
    <t>092118</t>
  </si>
  <si>
    <t>(23)</t>
  </si>
  <si>
    <t>ｲﾍﾔｿﾝ</t>
  </si>
  <si>
    <t>105236</t>
  </si>
  <si>
    <t>那須塩原市</t>
  </si>
  <si>
    <t>ﾐﾅﾐｵｸﾞﾆﾏﾁ</t>
  </si>
  <si>
    <t>ｵｳﾀｷﾑﾗ</t>
  </si>
  <si>
    <t>123226</t>
  </si>
  <si>
    <t>福岡県福津市</t>
  </si>
  <si>
    <t>富士見町</t>
  </si>
  <si>
    <t>ﾅｽｼｵﾊﾞﾗｼ</t>
  </si>
  <si>
    <t>熊本県御船町</t>
  </si>
  <si>
    <t>424111</t>
  </si>
  <si>
    <t>392081</t>
  </si>
  <si>
    <t>ｻｸﾗｼ</t>
  </si>
  <si>
    <t>092142</t>
  </si>
  <si>
    <t>那須烏山市</t>
  </si>
  <si>
    <t>安曇野市</t>
  </si>
  <si>
    <t>大分県姫島村</t>
  </si>
  <si>
    <t>兵庫県佐用町</t>
  </si>
  <si>
    <t>ﾌｸﾁﾏﾁ</t>
  </si>
  <si>
    <t>ﾅｽｶﾗｽﾔﾏｼ</t>
  </si>
  <si>
    <t>ﾄｳｲﾝﾁｮｳ</t>
  </si>
  <si>
    <t>ﾈﾘﾏｸ</t>
  </si>
  <si>
    <t>092151</t>
  </si>
  <si>
    <t>上三川町</t>
  </si>
  <si>
    <t>益子町</t>
  </si>
  <si>
    <t>ｱｻﾋｼ</t>
  </si>
  <si>
    <t>ﾏｼｺﾏﾁ</t>
  </si>
  <si>
    <t>青森県青森県</t>
  </si>
  <si>
    <t>093424</t>
  </si>
  <si>
    <t>茂木町</t>
  </si>
  <si>
    <t>ﾓﾃｷﾞﾏﾁ</t>
  </si>
  <si>
    <t>鹿児島県</t>
  </si>
  <si>
    <t>ｲﾁｶｲﾏﾁ</t>
  </si>
  <si>
    <t>宮城県白石市</t>
  </si>
  <si>
    <t>熊本市</t>
  </si>
  <si>
    <t>093441</t>
  </si>
  <si>
    <t>244422</t>
  </si>
  <si>
    <t>262013</t>
  </si>
  <si>
    <t>北海道赤平市</t>
  </si>
  <si>
    <t>ﾊｶﾞﾏﾁ</t>
  </si>
  <si>
    <t>壬生町</t>
  </si>
  <si>
    <t>小鹿野町</t>
  </si>
  <si>
    <t>ﾐﾌﾞﾏﾁ</t>
  </si>
  <si>
    <t>ﾉｷﾞﾏﾁ</t>
  </si>
  <si>
    <t>212041</t>
  </si>
  <si>
    <t>093840</t>
  </si>
  <si>
    <t>高根沢町</t>
  </si>
  <si>
    <t>094111</t>
  </si>
  <si>
    <t>ﾐﾅﾉﾏﾁ</t>
  </si>
  <si>
    <t>群馬県板倉町</t>
  </si>
  <si>
    <t>群馬県</t>
  </si>
  <si>
    <t>R5当</t>
    <rPh sb="2" eb="3">
      <t>トウ</t>
    </rPh>
    <phoneticPr fontId="2"/>
  </si>
  <si>
    <t>202029</t>
  </si>
  <si>
    <t>100005</t>
  </si>
  <si>
    <t>ｻﾂﾏﾁｮｳ</t>
  </si>
  <si>
    <t>ｶｺｶﾞﾜｼ</t>
  </si>
  <si>
    <t>ﾏｴﾊﾞｼｼ</t>
  </si>
  <si>
    <t>102016</t>
  </si>
  <si>
    <t>福島県平田村</t>
  </si>
  <si>
    <t>青森県五戸町</t>
  </si>
  <si>
    <t>高崎市</t>
  </si>
  <si>
    <t>松阪市</t>
  </si>
  <si>
    <t>ｷﾘｭｳｼ</t>
  </si>
  <si>
    <t>215023</t>
  </si>
  <si>
    <t>ﾏﾂﾄﾞｼ</t>
  </si>
  <si>
    <t>伊勢崎市</t>
  </si>
  <si>
    <t>ﾋｶﾞｼｵｵｻｶｼ</t>
  </si>
  <si>
    <t>小林市</t>
  </si>
  <si>
    <t>102041</t>
  </si>
  <si>
    <t>105210</t>
  </si>
  <si>
    <t>愛知県豊川市</t>
  </si>
  <si>
    <t>太田市</t>
  </si>
  <si>
    <t>三木市</t>
  </si>
  <si>
    <t>沖縄県与那国町</t>
  </si>
  <si>
    <t>ﾋｻﾔﾏﾏﾁ</t>
  </si>
  <si>
    <t>松伏町</t>
  </si>
  <si>
    <t>ｽｷﾞﾄﾏﾁ</t>
  </si>
  <si>
    <t>港区</t>
  </si>
  <si>
    <t>那智勝浦町</t>
  </si>
  <si>
    <t>102059</t>
  </si>
  <si>
    <t>ｱｸﾞｲﾁｮｳ</t>
  </si>
  <si>
    <t>ｶﾃﾞﾅﾁｮｳ</t>
  </si>
  <si>
    <t>ﾋﾀﾞｶｼ</t>
  </si>
  <si>
    <t>韮崎市</t>
  </si>
  <si>
    <t>ｻｶｲﾐﾅﾄｼ</t>
  </si>
  <si>
    <t>館林市</t>
  </si>
  <si>
    <t>ﾄﾊﾞｼ</t>
  </si>
  <si>
    <t>ｱｷｼ</t>
  </si>
  <si>
    <t>ﾀﾃﾊﾞﾔｼｼ</t>
  </si>
  <si>
    <t>102075</t>
  </si>
  <si>
    <t>304018</t>
  </si>
  <si>
    <t>234257</t>
  </si>
  <si>
    <t>102083</t>
  </si>
  <si>
    <t>ﾎｳﾀﾞﾂｼﾐｽﾞﾁｮｳ</t>
  </si>
  <si>
    <t>203866</t>
  </si>
  <si>
    <t>藤岡市</t>
  </si>
  <si>
    <t>旭市</t>
  </si>
  <si>
    <t>貝塚市</t>
  </si>
  <si>
    <t>102091</t>
  </si>
  <si>
    <t>志木市</t>
  </si>
  <si>
    <t>393649</t>
  </si>
  <si>
    <t>112119</t>
  </si>
  <si>
    <t>富岡市</t>
  </si>
  <si>
    <t>北海道小清水町</t>
  </si>
  <si>
    <t>行田市</t>
  </si>
  <si>
    <t>みどり市</t>
  </si>
  <si>
    <t>ﾐﾄﾞﾘｼ</t>
  </si>
  <si>
    <t>榛東村</t>
  </si>
  <si>
    <t>福智町</t>
  </si>
  <si>
    <t>桶川市</t>
  </si>
  <si>
    <t>283657</t>
  </si>
  <si>
    <t>北海道むかわ町</t>
  </si>
  <si>
    <t>103675</t>
  </si>
  <si>
    <t>122378</t>
  </si>
  <si>
    <t>342076</t>
  </si>
  <si>
    <t>兵庫県南あわじ市</t>
  </si>
  <si>
    <t>千葉県</t>
    <rPh sb="0" eb="3">
      <t>チバケン</t>
    </rPh>
    <phoneticPr fontId="20"/>
  </si>
  <si>
    <t>ｼﾝﾄｳﾑﾗ</t>
  </si>
  <si>
    <t>福岡県古賀市</t>
  </si>
  <si>
    <t>吉岡町</t>
  </si>
  <si>
    <t>ｶｲﾂﾞｶｼ</t>
  </si>
  <si>
    <t>ﾖｼｵｶﾏﾁ</t>
  </si>
  <si>
    <t>高知県東洋町</t>
  </si>
  <si>
    <t>北中城村</t>
  </si>
  <si>
    <t>ﾑﾛﾄｼ</t>
  </si>
  <si>
    <t>ｿｳｼﾞﾔｼ</t>
  </si>
  <si>
    <t>石川県</t>
    <rPh sb="0" eb="3">
      <t>イシカワケン</t>
    </rPh>
    <phoneticPr fontId="19"/>
  </si>
  <si>
    <t>103454</t>
  </si>
  <si>
    <t>ｴﾅｼ</t>
  </si>
  <si>
    <t>北海道蘭越町</t>
  </si>
  <si>
    <t>103667</t>
  </si>
  <si>
    <t>ｵｶｻﾞｷｼ</t>
  </si>
  <si>
    <t>東京都府中市</t>
  </si>
  <si>
    <t>103829</t>
  </si>
  <si>
    <t>ﾅﾊｼ</t>
  </si>
  <si>
    <t>ﾅﾝﾓｸﾑﾗ</t>
  </si>
  <si>
    <t>ｱｻﾋﾑﾗ</t>
  </si>
  <si>
    <t>長野県上松町</t>
  </si>
  <si>
    <t>ﾐﾔｷﾁｮｳ</t>
  </si>
  <si>
    <t>103837</t>
  </si>
  <si>
    <t>294012</t>
  </si>
  <si>
    <t>ｺﾓﾛｼ</t>
  </si>
  <si>
    <t>ﾐﾈｼ</t>
  </si>
  <si>
    <t>中之条町</t>
  </si>
  <si>
    <t>加古川市</t>
  </si>
  <si>
    <t>北谷町</t>
  </si>
  <si>
    <t>215031</t>
  </si>
  <si>
    <t>東京都神津島村</t>
  </si>
  <si>
    <t>五島市</t>
  </si>
  <si>
    <t>長野原町</t>
  </si>
  <si>
    <t>西東京市</t>
  </si>
  <si>
    <t>104248</t>
  </si>
  <si>
    <t>福井県福井県</t>
  </si>
  <si>
    <t>ｶﾂﾔﾏｼ</t>
  </si>
  <si>
    <t>越前市</t>
  </si>
  <si>
    <t>ﾂﾏｺﾞｲﾑﾗ</t>
  </si>
  <si>
    <t>金沢市</t>
  </si>
  <si>
    <t>北海道広尾町</t>
  </si>
  <si>
    <t>羽島市</t>
  </si>
  <si>
    <t>ﾐﾔﾂﾞｼ</t>
  </si>
  <si>
    <t>1_1_6 その他、各地域において結婚を希望する者の希望の実現を支援するための取組</t>
  </si>
  <si>
    <t>104256</t>
  </si>
  <si>
    <t>青森県黒石市</t>
  </si>
  <si>
    <t>ｳﾀﾂﾞﾁｮｳ</t>
  </si>
  <si>
    <t>東吾妻町</t>
  </si>
  <si>
    <t>ﾋｶﾞｼｱｶﾞﾂﾏﾏﾁ</t>
  </si>
  <si>
    <t>472158</t>
  </si>
  <si>
    <t>片品村</t>
  </si>
  <si>
    <t>ｱｿｼ</t>
  </si>
  <si>
    <t>104485</t>
  </si>
  <si>
    <t>ﾔﾁﾖｼ</t>
  </si>
  <si>
    <t>204480</t>
  </si>
  <si>
    <t>342131</t>
  </si>
  <si>
    <t>ﾐﾅｶﾐﾏﾁ</t>
  </si>
  <si>
    <t>304069</t>
  </si>
  <si>
    <t>104493</t>
  </si>
  <si>
    <t>232149</t>
  </si>
  <si>
    <t>ﾖｳﾛｳﾁｮｳ</t>
  </si>
  <si>
    <t>104647</t>
  </si>
  <si>
    <t>ﾌｼﾞﾖｼﾀﾞｼ</t>
  </si>
  <si>
    <t>安芸太田町</t>
  </si>
  <si>
    <t>大泉町</t>
  </si>
  <si>
    <t>武蔵野市</t>
  </si>
  <si>
    <t>105244</t>
  </si>
  <si>
    <t>邑楽町</t>
  </si>
  <si>
    <t>105252</t>
  </si>
  <si>
    <t>安城市</t>
  </si>
  <si>
    <t>131113</t>
  </si>
  <si>
    <t>234273</t>
  </si>
  <si>
    <t>埼玉県</t>
  </si>
  <si>
    <t>山梨県甲府市</t>
  </si>
  <si>
    <t>埼玉県</t>
    <rPh sb="0" eb="3">
      <t>サイタマケン</t>
    </rPh>
    <phoneticPr fontId="20"/>
  </si>
  <si>
    <t>110001</t>
  </si>
  <si>
    <t>熊本県津奈木町</t>
  </si>
  <si>
    <t>青森県風間浦村</t>
  </si>
  <si>
    <t>さいたま市</t>
  </si>
  <si>
    <t>372030</t>
  </si>
  <si>
    <t>111007</t>
  </si>
  <si>
    <t>川越市</t>
  </si>
  <si>
    <t>桂川町</t>
  </si>
  <si>
    <t>呉市</t>
  </si>
  <si>
    <t>394246</t>
  </si>
  <si>
    <t>山陽小野田市</t>
  </si>
  <si>
    <t>ｶﾜｺﾞｴｼ</t>
  </si>
  <si>
    <t>熊谷市</t>
  </si>
  <si>
    <t>宮崎県串間市</t>
  </si>
  <si>
    <t>南風原町</t>
  </si>
  <si>
    <t>ｳﾍﾞｼ</t>
  </si>
  <si>
    <t>112038</t>
  </si>
  <si>
    <t>272116</t>
  </si>
  <si>
    <t>川口市</t>
  </si>
  <si>
    <t>324493</t>
  </si>
  <si>
    <t>新潟県聖籠町</t>
  </si>
  <si>
    <t>212083</t>
  </si>
  <si>
    <t>埼玉県</t>
    <rPh sb="0" eb="3">
      <t>サイタマケン</t>
    </rPh>
    <phoneticPr fontId="19"/>
  </si>
  <si>
    <t>熊本県天草市</t>
  </si>
  <si>
    <t>ｷﾞﾖｳﾀﾞｼ</t>
  </si>
  <si>
    <t>112062</t>
  </si>
  <si>
    <t>272167</t>
  </si>
  <si>
    <t>ﾁﾁﾌﾞｼ</t>
  </si>
  <si>
    <t>流山市</t>
  </si>
  <si>
    <t>平群町</t>
  </si>
  <si>
    <t>周防大島町</t>
  </si>
  <si>
    <t>112071</t>
  </si>
  <si>
    <t>所沢市</t>
  </si>
  <si>
    <t>ﾄｺﾛｻﾞﾜｼ</t>
  </si>
  <si>
    <t>設楽町</t>
  </si>
  <si>
    <t>愛知県幸田町</t>
  </si>
  <si>
    <t>112089</t>
  </si>
  <si>
    <t>ｶｿﾞｼ</t>
  </si>
  <si>
    <t>112101</t>
  </si>
  <si>
    <t>豊山町</t>
  </si>
  <si>
    <t>本庄市</t>
  </si>
  <si>
    <t>143014</t>
  </si>
  <si>
    <t>ﾎﾝｼﾞﾖｳｼ</t>
  </si>
  <si>
    <t>東松山市</t>
  </si>
  <si>
    <t>ｶｽｶﾍﾞｼ</t>
  </si>
  <si>
    <t>狭山市</t>
  </si>
  <si>
    <t>兵庫県三田市</t>
  </si>
  <si>
    <t>羽生市</t>
  </si>
  <si>
    <t>千葉県白井市</t>
  </si>
  <si>
    <t>112160</t>
  </si>
  <si>
    <t>鴻巣市</t>
  </si>
  <si>
    <t>434337</t>
  </si>
  <si>
    <t>深谷市</t>
  </si>
  <si>
    <t>ﾁｸｺﾞｼ</t>
  </si>
  <si>
    <t>352136</t>
  </si>
  <si>
    <t>ｼﾗｵｶｼ</t>
  </si>
  <si>
    <t>ﾉｻﾞﾜｵﾝｾﾝﾑﾗ</t>
  </si>
  <si>
    <t>山梨県都留市</t>
  </si>
  <si>
    <t>ﾌｶﾔｼ</t>
  </si>
  <si>
    <t>112186</t>
  </si>
  <si>
    <t>282022</t>
  </si>
  <si>
    <t>ｱｹﾞｵｼ</t>
  </si>
  <si>
    <t>福岡市</t>
  </si>
  <si>
    <t>112216</t>
  </si>
  <si>
    <t>下呂市</t>
  </si>
  <si>
    <t>糸田町</t>
  </si>
  <si>
    <t>ｺｼｶﾞﾔｼ</t>
  </si>
  <si>
    <t>青森県五所川原市</t>
  </si>
  <si>
    <t>112224</t>
  </si>
  <si>
    <t>ﾋﾉﾊﾗﾑﾗ</t>
  </si>
  <si>
    <t>宮城県</t>
    <rPh sb="0" eb="3">
      <t>ミヤギケン</t>
    </rPh>
    <phoneticPr fontId="19"/>
  </si>
  <si>
    <t>473243</t>
  </si>
  <si>
    <t>ﾜﾗﾋﾞｼ</t>
  </si>
  <si>
    <t>112232</t>
  </si>
  <si>
    <t>戸田市</t>
  </si>
  <si>
    <t>愛媛県伊予市</t>
  </si>
  <si>
    <t>青森県階上町</t>
  </si>
  <si>
    <t>ﾄﾖﾊｼｼ</t>
  </si>
  <si>
    <t>ﾜｹﾁｮｳ</t>
  </si>
  <si>
    <t>112241</t>
  </si>
  <si>
    <t>ﾕｶﾞﾜﾗﾏﾁ</t>
  </si>
  <si>
    <t>112259</t>
  </si>
  <si>
    <t>朝霞市</t>
  </si>
  <si>
    <t>112275</t>
  </si>
  <si>
    <t>ｼﾅﾉﾏﾁ</t>
  </si>
  <si>
    <t>ｼｷｼ</t>
  </si>
  <si>
    <t>豊根村</t>
  </si>
  <si>
    <t>112283</t>
  </si>
  <si>
    <t>愛知県弥富市</t>
  </si>
  <si>
    <t>茨城県水戸市</t>
  </si>
  <si>
    <t>ﾆｲｻﾞｼ</t>
  </si>
  <si>
    <t>192058</t>
  </si>
  <si>
    <t>久喜市</t>
  </si>
  <si>
    <t>ｱｵｶﾞｼﾏﾑﾗ</t>
  </si>
  <si>
    <t>372056</t>
  </si>
  <si>
    <t>ｸｷｼ</t>
  </si>
  <si>
    <t>三好市</t>
  </si>
  <si>
    <t>112321</t>
  </si>
  <si>
    <t>113620</t>
  </si>
  <si>
    <t>ｷﾀﾓﾄｼ</t>
  </si>
  <si>
    <t>八潮市</t>
  </si>
  <si>
    <t>112348</t>
  </si>
  <si>
    <t>ｳﾙｷﾞﾑﾗ</t>
  </si>
  <si>
    <t>ﾑｺｳｼ</t>
  </si>
  <si>
    <t>埼玉県熊谷市</t>
  </si>
  <si>
    <t>ﾒｸﾞﾛｸ</t>
  </si>
  <si>
    <t>162051</t>
  </si>
  <si>
    <t>千葉県</t>
    <rPh sb="0" eb="3">
      <t>チバケン</t>
    </rPh>
    <phoneticPr fontId="19"/>
  </si>
  <si>
    <t>ﾐﾄﾖｼ</t>
  </si>
  <si>
    <t>ﾌｼﾞﾐｼ</t>
  </si>
  <si>
    <t>ﾐｻﾄｼ</t>
  </si>
  <si>
    <t>ﾀﾃｼﾅﾏﾁ</t>
  </si>
  <si>
    <t>栄村</t>
  </si>
  <si>
    <t>112372</t>
  </si>
  <si>
    <t>蓮田市</t>
  </si>
  <si>
    <t>ｲｺﾏｼ</t>
  </si>
  <si>
    <t>幸手市</t>
  </si>
  <si>
    <t>133825</t>
  </si>
  <si>
    <t>ﾂﾙｶﾞｼﾏｼ</t>
  </si>
  <si>
    <t>ﾆｼﾄｳｷｮｳｼ</t>
  </si>
  <si>
    <t>日高市</t>
  </si>
  <si>
    <t>ｼﾝｶﾐｺﾞﾄｳﾁｮｳ</t>
  </si>
  <si>
    <t>112437</t>
  </si>
  <si>
    <t>133817</t>
  </si>
  <si>
    <t>岐阜県中津川市</t>
  </si>
  <si>
    <t>ふじみ野市</t>
  </si>
  <si>
    <t>112461</t>
  </si>
  <si>
    <t>静岡県函南町</t>
  </si>
  <si>
    <t>伊奈町</t>
  </si>
  <si>
    <t>ﾐﾖｼﾏﾁ</t>
  </si>
  <si>
    <t>ﾀﾙｲﾁｮｳ</t>
  </si>
  <si>
    <t>新潟県新潟市</t>
  </si>
  <si>
    <t>滑川町</t>
  </si>
  <si>
    <t>ﾌﾁｭｳｼ</t>
  </si>
  <si>
    <t>113247</t>
  </si>
  <si>
    <t>毛呂山町</t>
  </si>
  <si>
    <t>ﾓﾛﾔﾏﾏﾁ</t>
  </si>
  <si>
    <t>174611</t>
  </si>
  <si>
    <t>250007</t>
  </si>
  <si>
    <t>ﾅﾒｶﾞﾜﾏﾁ</t>
  </si>
  <si>
    <t>235610</t>
  </si>
  <si>
    <t>嵐山町</t>
  </si>
  <si>
    <t>113425</t>
  </si>
  <si>
    <t>福岡県赤村</t>
  </si>
  <si>
    <t>栄町</t>
  </si>
  <si>
    <t>1_2_5 若い世代向けのライフデザインセミナー</t>
  </si>
  <si>
    <t>ﾅﾝｺｸｼ</t>
  </si>
  <si>
    <t>ｵｶﾞﾜﾏﾁ</t>
  </si>
  <si>
    <t>新宮市</t>
  </si>
  <si>
    <t>382051</t>
  </si>
  <si>
    <t>113433</t>
  </si>
  <si>
    <t>272191</t>
  </si>
  <si>
    <t>川島町</t>
  </si>
  <si>
    <t>千葉県芝山町</t>
  </si>
  <si>
    <t>215015</t>
  </si>
  <si>
    <t>ｶﾜｼﾞﾏﾏﾁ</t>
  </si>
  <si>
    <t>113468</t>
  </si>
  <si>
    <t>吉見町</t>
  </si>
  <si>
    <t>ﾊﾄﾔﾏﾏﾁ</t>
  </si>
  <si>
    <t>別紙様式第１　様式１－１</t>
    <rPh sb="0" eb="2">
      <t>ベッシ</t>
    </rPh>
    <rPh sb="2" eb="4">
      <t>ヨウシキ</t>
    </rPh>
    <rPh sb="4" eb="5">
      <t>ダイ</t>
    </rPh>
    <phoneticPr fontId="2"/>
  </si>
  <si>
    <t>高知県高知県</t>
  </si>
  <si>
    <t>113611</t>
  </si>
  <si>
    <t>埼玉県北本市</t>
  </si>
  <si>
    <t>113638</t>
  </si>
  <si>
    <t>令和４年度第２次補正</t>
  </si>
  <si>
    <t>茨城県常陸大宮市</t>
  </si>
  <si>
    <t>ｵｶﾞﾉﾏﾁ</t>
  </si>
  <si>
    <t>113654</t>
  </si>
  <si>
    <t>埼玉県東秩父村</t>
  </si>
  <si>
    <t>124249</t>
  </si>
  <si>
    <t>東秩父村</t>
  </si>
  <si>
    <t>新潟県粟島浦村</t>
  </si>
  <si>
    <t>113697</t>
  </si>
  <si>
    <t>113816</t>
  </si>
  <si>
    <t>ｲﾜﾐﾁｮｳ</t>
  </si>
  <si>
    <t>国頭村</t>
  </si>
  <si>
    <t>113832</t>
  </si>
  <si>
    <t>ｱﾗｶﾜｸ</t>
  </si>
  <si>
    <t>栃木県真岡市</t>
  </si>
  <si>
    <t>272175</t>
  </si>
  <si>
    <t>宮代町</t>
  </si>
  <si>
    <t>194247</t>
  </si>
  <si>
    <t>202053</t>
  </si>
  <si>
    <t>ﾐﾔｼﾛﾏﾁ</t>
  </si>
  <si>
    <t>114642</t>
  </si>
  <si>
    <t>ｻｾﾎﾞｼ</t>
  </si>
  <si>
    <t>ﾎｸｴｲﾁｮｳ</t>
  </si>
  <si>
    <t>384224</t>
  </si>
  <si>
    <t>千葉市</t>
  </si>
  <si>
    <t>狛江市</t>
  </si>
  <si>
    <t>銚子市</t>
  </si>
  <si>
    <t>ﾁｮｳｼｼ</t>
  </si>
  <si>
    <t>調布市</t>
  </si>
  <si>
    <t>ｲﾁｶﾜｼ</t>
  </si>
  <si>
    <t>242080</t>
  </si>
  <si>
    <t>ﾌﾅﾊﾞｼｼ</t>
  </si>
  <si>
    <t>奈良県奈良県</t>
  </si>
  <si>
    <t>ﾀﾃﾔﾏｼ</t>
  </si>
  <si>
    <t>静岡県牧之原市</t>
  </si>
  <si>
    <t>122050</t>
  </si>
  <si>
    <t>202126</t>
  </si>
  <si>
    <t>木更津市</t>
  </si>
  <si>
    <t>ｽｽﾞｶｼ</t>
  </si>
  <si>
    <t>松戸市</t>
  </si>
  <si>
    <t>212091</t>
  </si>
  <si>
    <t>ｵﾔﾏﾁｮｳ</t>
  </si>
  <si>
    <t>373419</t>
  </si>
  <si>
    <t>野田市</t>
  </si>
  <si>
    <t>122084</t>
  </si>
  <si>
    <t>ﾏﾂｻｶｼ</t>
  </si>
  <si>
    <t>ﾑｻｼﾑﾗﾔﾏｼ</t>
  </si>
  <si>
    <t>佐倉市</t>
  </si>
  <si>
    <t>東金市</t>
  </si>
  <si>
    <t>ﾄｳｶﾞﾈｼ</t>
  </si>
  <si>
    <t>323861</t>
  </si>
  <si>
    <t>122131</t>
  </si>
  <si>
    <t>ｱﾝｼﾞｮｳｼ</t>
  </si>
  <si>
    <t>甲良町</t>
  </si>
  <si>
    <t>習志野市</t>
  </si>
  <si>
    <t>283011</t>
  </si>
  <si>
    <t>埼玉県鶴ヶ島市</t>
  </si>
  <si>
    <t>ﾅﾗｼﾉｼ</t>
  </si>
  <si>
    <t>122165</t>
  </si>
  <si>
    <t>ﾁﾌﾞﾑﾗ</t>
  </si>
  <si>
    <t>勝浦市</t>
  </si>
  <si>
    <t>秋田県能代市</t>
  </si>
  <si>
    <t>ｲｽﾐｼ</t>
  </si>
  <si>
    <t>栃木県野木町</t>
  </si>
  <si>
    <t>282120</t>
  </si>
  <si>
    <t>山形県上山市</t>
  </si>
  <si>
    <t>ｶﾂｳﾗｼ</t>
  </si>
  <si>
    <t>横芝光町</t>
  </si>
  <si>
    <t>122181</t>
  </si>
  <si>
    <t>徳島県徳島市</t>
  </si>
  <si>
    <t>長野県喬木村</t>
  </si>
  <si>
    <t>ｲﾁﾊﾗｼ</t>
  </si>
  <si>
    <t>ﾅｶﾞﾚﾔﾏｼ</t>
  </si>
  <si>
    <t>ﾏﾁﾀﾞｼ</t>
  </si>
  <si>
    <t>122211</t>
  </si>
  <si>
    <t>406210</t>
  </si>
  <si>
    <t>我孫子市</t>
  </si>
  <si>
    <t>182028</t>
  </si>
  <si>
    <t>352080</t>
  </si>
  <si>
    <t>ｱﾋﾞｺｼ</t>
  </si>
  <si>
    <t>群馬県みどり市</t>
  </si>
  <si>
    <t>ｳｽｷｼ</t>
  </si>
  <si>
    <t>122220</t>
  </si>
  <si>
    <t>373222</t>
  </si>
  <si>
    <t>122238</t>
  </si>
  <si>
    <t>193666</t>
  </si>
  <si>
    <t>ｶﾏｶﾞﾔｼ</t>
  </si>
  <si>
    <t>山形県小国町</t>
  </si>
  <si>
    <t>122246</t>
  </si>
  <si>
    <t>美祢市</t>
  </si>
  <si>
    <t>ｷﾋﾞﾁｭｳｵｳﾁｮｳ</t>
  </si>
  <si>
    <t>沖縄県北中城村</t>
  </si>
  <si>
    <t>403831</t>
  </si>
  <si>
    <t>君津市</t>
  </si>
  <si>
    <t>松本市</t>
  </si>
  <si>
    <t>122254</t>
  </si>
  <si>
    <t>たつの市</t>
  </si>
  <si>
    <t>ﾌｯﾂｼ</t>
  </si>
  <si>
    <t>日野市</t>
  </si>
  <si>
    <t>122262</t>
  </si>
  <si>
    <t>浦安市</t>
  </si>
  <si>
    <t>122271</t>
  </si>
  <si>
    <t>記載行が不足する場合は、非表示になっている行を表示してお使いください。</t>
    <rPh sb="0" eb="2">
      <t>キサイ</t>
    </rPh>
    <rPh sb="2" eb="3">
      <t>ギョウ</t>
    </rPh>
    <rPh sb="4" eb="6">
      <t>フソク</t>
    </rPh>
    <rPh sb="8" eb="10">
      <t>バアイ</t>
    </rPh>
    <rPh sb="12" eb="15">
      <t>ヒヒョウジ</t>
    </rPh>
    <rPh sb="21" eb="22">
      <t>ギョウ</t>
    </rPh>
    <rPh sb="23" eb="25">
      <t>ヒョウジ</t>
    </rPh>
    <rPh sb="28" eb="29">
      <t>ツカ</t>
    </rPh>
    <phoneticPr fontId="2"/>
  </si>
  <si>
    <t>奈良県野迫川村</t>
  </si>
  <si>
    <t>122289</t>
  </si>
  <si>
    <t>袖ケ浦市</t>
  </si>
  <si>
    <t>205907</t>
  </si>
  <si>
    <t>ﾖﾅﾊﾞﾙﾁｮｳ</t>
  </si>
  <si>
    <t>ｿﾃﾞｶﾞｳﾗｼ</t>
  </si>
  <si>
    <t>八街市</t>
  </si>
  <si>
    <t>滋賀県日野町</t>
  </si>
  <si>
    <t>ﾐﾊﾗﾑﾗ</t>
  </si>
  <si>
    <t>ﾔﾁﾏﾀｼ</t>
  </si>
  <si>
    <t>ｶﾅﾝﾁｮｳ</t>
  </si>
  <si>
    <t>大阪府豊中市</t>
  </si>
  <si>
    <t>172014</t>
  </si>
  <si>
    <t>埼玉県小川町</t>
  </si>
  <si>
    <t>ﾏｼｷﾏﾁ</t>
  </si>
  <si>
    <t>122301</t>
  </si>
  <si>
    <t>ｲﾝｻﾞｲｼ</t>
  </si>
  <si>
    <t>122319</t>
  </si>
  <si>
    <t>岐阜県各務原市</t>
  </si>
  <si>
    <t>白井市</t>
  </si>
  <si>
    <t>匝瑳市</t>
  </si>
  <si>
    <t>141500</t>
  </si>
  <si>
    <t>122351</t>
  </si>
  <si>
    <t>132225</t>
  </si>
  <si>
    <t>福島県玉川村</t>
  </si>
  <si>
    <t>本山町</t>
  </si>
  <si>
    <t>ｶﾄﾘｼ</t>
  </si>
  <si>
    <t>122360</t>
  </si>
  <si>
    <t>山武市</t>
  </si>
  <si>
    <t>393053</t>
  </si>
  <si>
    <t>大網白里市</t>
    <rPh sb="4" eb="5">
      <t>シ</t>
    </rPh>
    <phoneticPr fontId="18"/>
  </si>
  <si>
    <t>242144</t>
  </si>
  <si>
    <t>益田市</t>
  </si>
  <si>
    <t>長野県富士見町</t>
  </si>
  <si>
    <t>酒々井町</t>
  </si>
  <si>
    <t>ｼｽｲﾏﾁ</t>
  </si>
  <si>
    <t>ｻｶｴﾏﾁ</t>
  </si>
  <si>
    <t>ﾋｶﾞｼﾔﾏﾄｼ</t>
  </si>
  <si>
    <t>基山町</t>
  </si>
  <si>
    <t>神崎町</t>
  </si>
  <si>
    <t>ﾏﾂｶﾜﾏﾁ</t>
  </si>
  <si>
    <t>山梨県昭和町</t>
  </si>
  <si>
    <t>ｺｳｻﾞｷﾏﾁ</t>
  </si>
  <si>
    <t>ﾄｳﾉｼｮｳﾏﾁ</t>
  </si>
  <si>
    <t>124036</t>
  </si>
  <si>
    <t>133621</t>
  </si>
  <si>
    <t>ｲﾁﾉﾐﾔﾏﾁ</t>
  </si>
  <si>
    <t>124214</t>
  </si>
  <si>
    <t>長野県大町市</t>
  </si>
  <si>
    <t>睦沢町</t>
  </si>
  <si>
    <t>ｲｽﾞﾐｼ</t>
  </si>
  <si>
    <t>長生村</t>
  </si>
  <si>
    <t>124231</t>
  </si>
  <si>
    <t>ﾄﾔﾏｼ</t>
  </si>
  <si>
    <t>福島県檜枝岐村</t>
  </si>
  <si>
    <t>長柄町</t>
  </si>
  <si>
    <t>124265</t>
  </si>
  <si>
    <t>沼津市</t>
  </si>
  <si>
    <t>大分県中津市</t>
  </si>
  <si>
    <t>福井県高浜町</t>
  </si>
  <si>
    <t>下諏訪町</t>
  </si>
  <si>
    <t>香川県三豊市</t>
  </si>
  <si>
    <t>ﾐﾅﾐﾏｷﾑﾗ</t>
  </si>
  <si>
    <t>313254</t>
  </si>
  <si>
    <t>群馬県沼田市</t>
  </si>
  <si>
    <t>ﾁｮｳﾅﾝﾏﾁ</t>
  </si>
  <si>
    <t>宮崎県日南市</t>
  </si>
  <si>
    <t>ｵｵﾀｷﾏﾁ</t>
  </si>
  <si>
    <t>ｱｷｼﾏｼ</t>
  </si>
  <si>
    <t>宮崎県綾町</t>
  </si>
  <si>
    <t>124419</t>
  </si>
  <si>
    <t>ｵｵﾀｸ</t>
  </si>
  <si>
    <t>124435</t>
  </si>
  <si>
    <t>三重県明和町</t>
  </si>
  <si>
    <t>五條市</t>
  </si>
  <si>
    <t>東京都</t>
  </si>
  <si>
    <t>神奈川県川崎市</t>
  </si>
  <si>
    <t>130001</t>
  </si>
  <si>
    <t>131016</t>
  </si>
  <si>
    <t>272264</t>
  </si>
  <si>
    <t>ﾐﾅﾄｸ</t>
  </si>
  <si>
    <t>新宿区</t>
  </si>
  <si>
    <t>392014</t>
  </si>
  <si>
    <t>131041</t>
  </si>
  <si>
    <t>273015</t>
  </si>
  <si>
    <t>養父市</t>
  </si>
  <si>
    <t>倉敷市</t>
  </si>
  <si>
    <t>131059</t>
  </si>
  <si>
    <t>岐阜県美濃市</t>
  </si>
  <si>
    <t>ﾀｲﾄｳｸ</t>
  </si>
  <si>
    <t>131067</t>
  </si>
  <si>
    <t>墨田区</t>
  </si>
  <si>
    <t>ｽﾐﾀﾞｸ</t>
  </si>
  <si>
    <t>江東区</t>
  </si>
  <si>
    <t>品川区</t>
  </si>
  <si>
    <t>ｼﾅｶﾞﾜｸ</t>
  </si>
  <si>
    <t>大月町</t>
  </si>
  <si>
    <t>131091</t>
  </si>
  <si>
    <t>目黒区</t>
  </si>
  <si>
    <t>兵庫県新温泉町</t>
  </si>
  <si>
    <t>462144</t>
  </si>
  <si>
    <t>131105</t>
  </si>
  <si>
    <t>ｾﾀｶﾞﾔｸ</t>
  </si>
  <si>
    <t>ｵｸｲｽﾞﾓﾁｮｳ</t>
  </si>
  <si>
    <t>みやま市</t>
  </si>
  <si>
    <t>ｼﾌﾞﾔｸ</t>
  </si>
  <si>
    <t>ﾆｼﾉﾐﾔｼ</t>
  </si>
  <si>
    <t>福岡県大木町</t>
  </si>
  <si>
    <t>131130</t>
  </si>
  <si>
    <t>140007</t>
  </si>
  <si>
    <t>中野区</t>
  </si>
  <si>
    <t>131148</t>
  </si>
  <si>
    <t>240001</t>
  </si>
  <si>
    <t>杉並区</t>
  </si>
  <si>
    <t>東京都御蔵島村</t>
  </si>
  <si>
    <t>和水町</t>
  </si>
  <si>
    <t>131156</t>
  </si>
  <si>
    <t>豊島区</t>
  </si>
  <si>
    <t>ｷﾀｸ</t>
  </si>
  <si>
    <t>ｶﾜﾆｼｼ</t>
  </si>
  <si>
    <t>沖縄県沖縄市</t>
  </si>
  <si>
    <t>荒川区</t>
  </si>
  <si>
    <t>131199</t>
  </si>
  <si>
    <t>北海道当麻町</t>
  </si>
  <si>
    <t>足立区</t>
  </si>
  <si>
    <t>232343</t>
  </si>
  <si>
    <t>462047</t>
  </si>
  <si>
    <t>葛飾区</t>
  </si>
  <si>
    <t>八王子市</t>
  </si>
  <si>
    <t>132012</t>
  </si>
  <si>
    <t>462209</t>
  </si>
  <si>
    <t>ﾀﾁｶﾜｼ</t>
  </si>
  <si>
    <t>ｸﾒｼﾞﾏﾁｮｳ</t>
  </si>
  <si>
    <t>132021</t>
  </si>
  <si>
    <t>養老町</t>
  </si>
  <si>
    <t>472107</t>
  </si>
  <si>
    <t>ｶﾜｻｷｼ</t>
  </si>
  <si>
    <t>三鷹市</t>
  </si>
  <si>
    <t>ﾐﾀｶｼ</t>
  </si>
  <si>
    <t>安芸高田市</t>
  </si>
  <si>
    <t>132047</t>
  </si>
  <si>
    <t>252140</t>
  </si>
  <si>
    <t>岡山市</t>
  </si>
  <si>
    <t>272281</t>
  </si>
  <si>
    <t>赤穂市</t>
  </si>
  <si>
    <t>ｵｳﾒｼ</t>
  </si>
  <si>
    <t>132055</t>
  </si>
  <si>
    <t>132063</t>
  </si>
  <si>
    <t>愛知県高浜市</t>
  </si>
  <si>
    <t>昭島市</t>
  </si>
  <si>
    <t>ｵｵﾊﾙﾁｮｳ</t>
  </si>
  <si>
    <t>亀岡市</t>
  </si>
  <si>
    <t>ﾂﾅﾝﾏﾁ</t>
  </si>
  <si>
    <t>ﾆﾗｻｷｼ</t>
  </si>
  <si>
    <t>132080</t>
  </si>
  <si>
    <t>秋田県八郎潟町</t>
  </si>
  <si>
    <t>ｺｶﾞﾈｲｼ</t>
  </si>
  <si>
    <t>132101</t>
  </si>
  <si>
    <t>132128</t>
  </si>
  <si>
    <t>門真市</t>
  </si>
  <si>
    <t>埼玉県蓮田市</t>
  </si>
  <si>
    <t>ﾑﾅｶﾀｼ</t>
  </si>
  <si>
    <t>ﾋｶﾞｼﾑﾗﾔﾏｼ</t>
  </si>
  <si>
    <t>国立市</t>
  </si>
  <si>
    <t>北海道利尻町</t>
  </si>
  <si>
    <t>ﾌｯｻｼ</t>
  </si>
  <si>
    <t>ｺﾏｴｼ</t>
  </si>
  <si>
    <t>ｲｲﾀﾞｼ</t>
  </si>
  <si>
    <t>北海道喜茂別町</t>
  </si>
  <si>
    <t>132195</t>
  </si>
  <si>
    <t>東大和市</t>
  </si>
  <si>
    <t>ﾄﾖｻﾄﾁｮｳ</t>
  </si>
  <si>
    <t>嬉野市</t>
  </si>
  <si>
    <t>132209</t>
  </si>
  <si>
    <t>土佐町</t>
  </si>
  <si>
    <t>ｺｳﾔﾁｮｳ</t>
  </si>
  <si>
    <t>132217</t>
  </si>
  <si>
    <t>ｼﾓｷﾀﾔﾏﾑﾗ</t>
  </si>
  <si>
    <t>東久留米市</t>
  </si>
  <si>
    <t>ﾋｶﾞｼｸﾙﾒｼ</t>
  </si>
  <si>
    <t>武蔵村山市</t>
  </si>
  <si>
    <t>兵庫県相生市</t>
  </si>
  <si>
    <t>三原村</t>
  </si>
  <si>
    <t>132233</t>
  </si>
  <si>
    <t>ﾄﾐｶﾁｮｳ</t>
  </si>
  <si>
    <t>ﾀﾏｼ</t>
  </si>
  <si>
    <t>滋賀県</t>
  </si>
  <si>
    <t>稲城市</t>
  </si>
  <si>
    <t>ｲﾅｷﾞｼ</t>
  </si>
  <si>
    <t>132250</t>
  </si>
  <si>
    <t>羽村市</t>
  </si>
  <si>
    <t>ﾊﾑﾗｼ</t>
  </si>
  <si>
    <t>鹿児島県奄美市</t>
  </si>
  <si>
    <t>有田町</t>
  </si>
  <si>
    <t>あきる野市</t>
  </si>
  <si>
    <t>ｼﾞｮｳｴﾂｼ</t>
  </si>
  <si>
    <t>132284</t>
  </si>
  <si>
    <t>愛知県北名古屋市</t>
  </si>
  <si>
    <t>水俣市</t>
  </si>
  <si>
    <t>132292</t>
  </si>
  <si>
    <t>瑞穂町</t>
  </si>
  <si>
    <t>ﾋﾞｾﾞﾝｼ</t>
  </si>
  <si>
    <t>福島県矢吹町</t>
  </si>
  <si>
    <t>五木村</t>
  </si>
  <si>
    <t>中土佐町</t>
  </si>
  <si>
    <t>ﾐｽﾞﾎﾏﾁ</t>
  </si>
  <si>
    <t>機運醸成</t>
    <rPh sb="0" eb="2">
      <t>キウン</t>
    </rPh>
    <rPh sb="2" eb="4">
      <t>ジョウセイ</t>
    </rPh>
    <phoneticPr fontId="2"/>
  </si>
  <si>
    <t>日の出町</t>
  </si>
  <si>
    <t>新潟県妙高市</t>
  </si>
  <si>
    <t>ﾋﾉﾃﾞﾏﾁ</t>
  </si>
  <si>
    <t>ｵﾐﾑﾗ</t>
  </si>
  <si>
    <t>ｱｸﾈｼ</t>
  </si>
  <si>
    <t>133051</t>
  </si>
  <si>
    <t>檜原村</t>
  </si>
  <si>
    <t>133078</t>
  </si>
  <si>
    <t>303810</t>
  </si>
  <si>
    <t>奥多摩町</t>
  </si>
  <si>
    <t>神奈川県二宮町</t>
  </si>
  <si>
    <t>ｵｸﾀﾏﾏﾁ</t>
  </si>
  <si>
    <t>452017</t>
  </si>
  <si>
    <t>津山市</t>
  </si>
  <si>
    <t>133086</t>
  </si>
  <si>
    <t>ｵｵｼﾏﾏﾁ</t>
  </si>
  <si>
    <t>133612</t>
  </si>
  <si>
    <t>ｶﾐﾉｾｷﾁｮｳ</t>
  </si>
  <si>
    <t>利島村</t>
  </si>
  <si>
    <t>ﾄｼﾏﾑﾗ</t>
  </si>
  <si>
    <t>神津島村</t>
  </si>
  <si>
    <t>津市</t>
  </si>
  <si>
    <t>ｺｳﾂﾞｼﾏﾑﾗ</t>
  </si>
  <si>
    <t>ﾏｽﾀﾞｼ</t>
  </si>
  <si>
    <t>133647</t>
  </si>
  <si>
    <t>瀬戸内市</t>
  </si>
  <si>
    <t>長崎県長与町</t>
  </si>
  <si>
    <t>三宅村</t>
  </si>
  <si>
    <t>伊勢原市</t>
  </si>
  <si>
    <t>232351</t>
  </si>
  <si>
    <t>ﾐﾔｹﾑﾗ</t>
  </si>
  <si>
    <t>八丈町</t>
  </si>
  <si>
    <t>埼玉県和光市</t>
  </si>
  <si>
    <t>福島県葛尾村</t>
  </si>
  <si>
    <t>朝来市</t>
  </si>
  <si>
    <t>134015</t>
  </si>
  <si>
    <t>青ヶ島村</t>
  </si>
  <si>
    <t>ｼﾝｵﾝｾﾝﾁｮｳ</t>
  </si>
  <si>
    <t>ｵｶﾞｻﾜﾗﾑﾗ</t>
  </si>
  <si>
    <t>山形県長井市</t>
  </si>
  <si>
    <t>熊取町</t>
  </si>
  <si>
    <t>134210</t>
  </si>
  <si>
    <t>神奈川県</t>
  </si>
  <si>
    <t>ﾆｼﾜｷｼ</t>
  </si>
  <si>
    <t>神奈川県</t>
    <rPh sb="0" eb="4">
      <t>カナガワケン</t>
    </rPh>
    <phoneticPr fontId="20"/>
  </si>
  <si>
    <t>豊岡市</t>
  </si>
  <si>
    <t>横浜市</t>
  </si>
  <si>
    <t>ﾖｺﾊﾏｼ</t>
  </si>
  <si>
    <t>大紀町</t>
  </si>
  <si>
    <t>141003</t>
  </si>
  <si>
    <t>川崎市</t>
  </si>
  <si>
    <t>141305</t>
  </si>
  <si>
    <t>埼玉県東松山市</t>
  </si>
  <si>
    <t>相模原市</t>
  </si>
  <si>
    <t>ｻｶﾞﾐﾊﾗｼ</t>
  </si>
  <si>
    <t>ﾖｺｽｶｼ</t>
  </si>
  <si>
    <t>ｺﾞｼﾞｮｳｼ</t>
  </si>
  <si>
    <t>周南市</t>
  </si>
  <si>
    <t>142018</t>
  </si>
  <si>
    <t>徳島県</t>
    <rPh sb="0" eb="3">
      <t>トクシマケン</t>
    </rPh>
    <phoneticPr fontId="20"/>
  </si>
  <si>
    <t>平塚市</t>
  </si>
  <si>
    <t>142034</t>
  </si>
  <si>
    <t>愛知県設楽町</t>
  </si>
  <si>
    <t>鎌倉市</t>
  </si>
  <si>
    <t>ｶﾏｸﾗｼ</t>
  </si>
  <si>
    <t>秋田県東成瀬村</t>
  </si>
  <si>
    <t>142042</t>
  </si>
  <si>
    <t>小川村</t>
  </si>
  <si>
    <t>藤沢市</t>
  </si>
  <si>
    <t>ﾌｼﾞｻﾜｼ</t>
  </si>
  <si>
    <t>142051</t>
  </si>
  <si>
    <t>ｵﾀﾞﾜﾗｼ</t>
  </si>
  <si>
    <t>大分県佐伯市</t>
  </si>
  <si>
    <t>青森県佐井村</t>
  </si>
  <si>
    <t>ｵｵｲﾀｼ</t>
  </si>
  <si>
    <t>142069</t>
  </si>
  <si>
    <t>ﾁｶﾞｻｷｼ</t>
  </si>
  <si>
    <t>逗子市</t>
  </si>
  <si>
    <t>久米南町</t>
  </si>
  <si>
    <t>142085</t>
  </si>
  <si>
    <t>山江村</t>
  </si>
  <si>
    <t>三浦市</t>
  </si>
  <si>
    <t>鹿児島県枕崎市</t>
  </si>
  <si>
    <t>東京都青ヶ島村</t>
  </si>
  <si>
    <t>142107</t>
  </si>
  <si>
    <t>秦野市</t>
  </si>
  <si>
    <t>272141</t>
  </si>
  <si>
    <t>142115</t>
  </si>
  <si>
    <t>滋賀県湖南市</t>
  </si>
  <si>
    <t>462241</t>
  </si>
  <si>
    <t>厚木市</t>
  </si>
  <si>
    <t>ｱﾂｷﾞｼ</t>
  </si>
  <si>
    <t>142123</t>
  </si>
  <si>
    <t>大和市</t>
  </si>
  <si>
    <t>ﾔﾏﾄｼ</t>
  </si>
  <si>
    <t>ｲｾﾊﾗｼ</t>
  </si>
  <si>
    <t>ｶﾜﾂﾞﾁｮｳ</t>
  </si>
  <si>
    <t>奈良県明日香村</t>
  </si>
  <si>
    <t>ﾅｶﾞｼﾏﾁｮｳ</t>
  </si>
  <si>
    <t>142140</t>
  </si>
  <si>
    <t>ｴﾋﾞﾅｼ</t>
  </si>
  <si>
    <t>282219</t>
  </si>
  <si>
    <t>安来市</t>
  </si>
  <si>
    <t>ｻﾞﾏｼ</t>
  </si>
  <si>
    <t>坂出市</t>
  </si>
  <si>
    <t>ﾐﾅﾐｱｼｶﾞﾗｼ</t>
  </si>
  <si>
    <t>142174</t>
  </si>
  <si>
    <t>綾瀬市</t>
  </si>
  <si>
    <t>ｱﾔｾｼ</t>
  </si>
  <si>
    <t>勝浦町</t>
  </si>
  <si>
    <t>282197</t>
  </si>
  <si>
    <t>ﾕﾉﾏｴﾏﾁ</t>
  </si>
  <si>
    <t>葉山町</t>
  </si>
  <si>
    <t>千葉県市川市</t>
  </si>
  <si>
    <t>寒川町</t>
  </si>
  <si>
    <t>ｻﾑｶﾜﾏﾁ</t>
  </si>
  <si>
    <t>ﾄｳﾖｳﾁｮｳ</t>
  </si>
  <si>
    <t>143219</t>
  </si>
  <si>
    <t>大磯町</t>
  </si>
  <si>
    <t>162086</t>
  </si>
  <si>
    <t>413879</t>
  </si>
  <si>
    <t>143413</t>
  </si>
  <si>
    <t>ﾆﾉﾐﾔﾏﾁ</t>
  </si>
  <si>
    <t>奈良県大和郡山市</t>
  </si>
  <si>
    <t>143421</t>
  </si>
  <si>
    <t>中井町</t>
  </si>
  <si>
    <t>笠松町</t>
  </si>
  <si>
    <t>埼玉県川島町</t>
  </si>
  <si>
    <t>ﾐﾏﾀﾁｮｳ</t>
  </si>
  <si>
    <t>ﾅｶｲﾏﾁ</t>
  </si>
  <si>
    <t>143618</t>
  </si>
  <si>
    <t>ｶﾜﾍﾞﾁｮｳ</t>
  </si>
  <si>
    <t>大井町</t>
  </si>
  <si>
    <t>大分県日田市</t>
  </si>
  <si>
    <t>143626</t>
  </si>
  <si>
    <t>332160</t>
  </si>
  <si>
    <t>ﾏﾂﾀﾞﾏﾁ</t>
  </si>
  <si>
    <t>宮古島市</t>
  </si>
  <si>
    <t>143634</t>
  </si>
  <si>
    <t>442071</t>
  </si>
  <si>
    <t>山北町</t>
  </si>
  <si>
    <t>244708</t>
  </si>
  <si>
    <t>開成町</t>
  </si>
  <si>
    <t>ﾔﾏｴﾑﾗ</t>
  </si>
  <si>
    <t>143669</t>
  </si>
  <si>
    <t>箱根町</t>
  </si>
  <si>
    <t>ﾊｺﾈﾏﾁ</t>
  </si>
  <si>
    <t>143821</t>
  </si>
  <si>
    <t>真鶴町</t>
  </si>
  <si>
    <t>ﾏﾅﾂﾙﾏﾁ</t>
  </si>
  <si>
    <t>本部町</t>
  </si>
  <si>
    <t>272051</t>
  </si>
  <si>
    <t>402036</t>
  </si>
  <si>
    <t>湯河原町</t>
  </si>
  <si>
    <t>大阪府枚方市</t>
  </si>
  <si>
    <t>愛川町</t>
  </si>
  <si>
    <t>ﾆｼﾉｼﾏﾁｮｳ</t>
  </si>
  <si>
    <t>ﾖｼﾉｶﾞﾜｼ</t>
  </si>
  <si>
    <t>清川村</t>
  </si>
  <si>
    <t>ｷﾖｶﾜﾑﾗ</t>
  </si>
  <si>
    <t>新潟県</t>
  </si>
  <si>
    <t>272108</t>
  </si>
  <si>
    <t>新潟県</t>
    <rPh sb="0" eb="3">
      <t>ニイガタケン</t>
    </rPh>
    <phoneticPr fontId="20"/>
  </si>
  <si>
    <t>ﾆｲｶﾞﾀｼ</t>
  </si>
  <si>
    <t>ﾅｶﾞｵｶｼ</t>
  </si>
  <si>
    <t>344311</t>
  </si>
  <si>
    <t>152021</t>
  </si>
  <si>
    <t>ｵﾊﾞﾏｼ</t>
  </si>
  <si>
    <t>三条市</t>
  </si>
  <si>
    <t>香川県宇多津町</t>
  </si>
  <si>
    <t>ｻﾝｼﾞｮｳｼ</t>
  </si>
  <si>
    <t>ﾋﾛｶﾞﾜﾁｮｳ</t>
  </si>
  <si>
    <t>五泉市</t>
  </si>
  <si>
    <t>152048</t>
  </si>
  <si>
    <t>柏崎市</t>
  </si>
  <si>
    <t>152056</t>
  </si>
  <si>
    <t>新発田市</t>
  </si>
  <si>
    <t>ｼﾊﾞﾀｼ</t>
  </si>
  <si>
    <t>寝屋川市</t>
  </si>
  <si>
    <t>152064</t>
  </si>
  <si>
    <t>ｵﾁﾞﾔｼ</t>
  </si>
  <si>
    <t>箕輪町</t>
  </si>
  <si>
    <t>猪名川町</t>
  </si>
  <si>
    <t>加茂市</t>
  </si>
  <si>
    <t>270008</t>
  </si>
  <si>
    <t>紀の川市</t>
  </si>
  <si>
    <t>152099</t>
  </si>
  <si>
    <t>長野県下條村</t>
  </si>
  <si>
    <t>ﾐﾂｹｼ</t>
  </si>
  <si>
    <t>ﾑﾗｶﾐｼ</t>
  </si>
  <si>
    <t>ﾁﾘｭｳｼ</t>
  </si>
  <si>
    <t>152129</t>
  </si>
  <si>
    <t>410004</t>
  </si>
  <si>
    <t>ﾂﾊﾞﾒｼ</t>
  </si>
  <si>
    <t>北海道えりも町</t>
  </si>
  <si>
    <t>奈義町</t>
  </si>
  <si>
    <t>北海道別海町</t>
  </si>
  <si>
    <t>152137</t>
  </si>
  <si>
    <t>224243</t>
  </si>
  <si>
    <t>382035</t>
  </si>
  <si>
    <t>松茂町</t>
  </si>
  <si>
    <t>糸魚川市</t>
  </si>
  <si>
    <t>206024</t>
  </si>
  <si>
    <t>出水市</t>
  </si>
  <si>
    <t>妙高市</t>
  </si>
  <si>
    <t>152170</t>
  </si>
  <si>
    <t>ｺﾞｾﾝｼ</t>
  </si>
  <si>
    <t>152188</t>
  </si>
  <si>
    <t>上越市</t>
  </si>
  <si>
    <t>岐阜県</t>
    <rPh sb="0" eb="3">
      <t>ギフケン</t>
    </rPh>
    <phoneticPr fontId="20"/>
  </si>
  <si>
    <t>152226</t>
  </si>
  <si>
    <t>203238</t>
  </si>
  <si>
    <t>阿賀野市</t>
  </si>
  <si>
    <t>兵庫県多可町</t>
  </si>
  <si>
    <t>津久見市</t>
  </si>
  <si>
    <t>ﾀﾞｻﾞｲﾌｼ</t>
  </si>
  <si>
    <t>303615</t>
  </si>
  <si>
    <t>鬼北町</t>
  </si>
  <si>
    <t>ｱｶﾞﾉｼ</t>
  </si>
  <si>
    <t>152234</t>
  </si>
  <si>
    <t>ｻﾄﾞｼ</t>
  </si>
  <si>
    <t>富山県高岡市</t>
  </si>
  <si>
    <t>山口県</t>
  </si>
  <si>
    <t>152242</t>
  </si>
  <si>
    <t>伊根町</t>
  </si>
  <si>
    <t>ｳｵﾇﾏｼ</t>
  </si>
  <si>
    <t>南魚沼市</t>
  </si>
  <si>
    <t>152269</t>
  </si>
  <si>
    <t>282189</t>
  </si>
  <si>
    <t>ﾏﾂｼｹﾞﾁｮｳ</t>
  </si>
  <si>
    <t>胎内市</t>
  </si>
  <si>
    <t>埼玉県所沢市</t>
  </si>
  <si>
    <t>ﾀｲﾅｲｼ</t>
  </si>
  <si>
    <t>152277</t>
  </si>
  <si>
    <t>弥彦村</t>
  </si>
  <si>
    <t>205834</t>
  </si>
  <si>
    <t>みよし市</t>
  </si>
  <si>
    <t>群馬県長野原町</t>
  </si>
  <si>
    <t>神埼市</t>
  </si>
  <si>
    <t>田上町</t>
  </si>
  <si>
    <t>ﾖｯｶｲﾁｼ</t>
  </si>
  <si>
    <t>ﾀｶﾞﾐﾏﾁ</t>
  </si>
  <si>
    <t>東京都東村山市</t>
  </si>
  <si>
    <t>153613</t>
  </si>
  <si>
    <t>213837</t>
  </si>
  <si>
    <t>西原村</t>
  </si>
  <si>
    <t>ｱｶﾞﾏﾁ</t>
  </si>
  <si>
    <t>153851</t>
  </si>
  <si>
    <t>長野県売木村</t>
  </si>
  <si>
    <t>433675</t>
  </si>
  <si>
    <t>322024</t>
  </si>
  <si>
    <t>154822</t>
  </si>
  <si>
    <t>216046</t>
  </si>
  <si>
    <t>364053</t>
  </si>
  <si>
    <t>関川村</t>
  </si>
  <si>
    <t>ｵｵｻｶｻﾔﾏｼ</t>
  </si>
  <si>
    <t>ｾｷｶﾜﾑﾗ</t>
  </si>
  <si>
    <t>千葉県いすみ市</t>
  </si>
  <si>
    <t>155861</t>
  </si>
  <si>
    <t>405442</t>
  </si>
  <si>
    <t>ｸｼﾓﾄﾁｮｳ</t>
  </si>
  <si>
    <t>富山県</t>
  </si>
  <si>
    <t>ｱﾏﾐｼ</t>
  </si>
  <si>
    <t>160008</t>
  </si>
  <si>
    <t>富山市</t>
  </si>
  <si>
    <t>162019</t>
  </si>
  <si>
    <t>ﾀｶｵｶｼ</t>
  </si>
  <si>
    <t>(7)</t>
  </si>
  <si>
    <t>162027</t>
  </si>
  <si>
    <t>魚津市</t>
  </si>
  <si>
    <t>ｳｵﾂﾞｼ</t>
  </si>
  <si>
    <t>愛媛県東温市</t>
  </si>
  <si>
    <t>山梨県</t>
    <rPh sb="0" eb="3">
      <t>ヤマナシケン</t>
    </rPh>
    <phoneticPr fontId="20"/>
  </si>
  <si>
    <t>162060</t>
  </si>
  <si>
    <t>黒部市</t>
  </si>
  <si>
    <t>砺波市</t>
  </si>
  <si>
    <t>佐々町</t>
  </si>
  <si>
    <t>ﾄﾅﾐｼ</t>
  </si>
  <si>
    <t>ｼﾏﾝﾄｼ</t>
  </si>
  <si>
    <t>ｵﾔﾍﾞｼ</t>
  </si>
  <si>
    <t>ｸﾐﾔﾏﾁｮｳ</t>
  </si>
  <si>
    <t>ｱﾀﾐｼ</t>
  </si>
  <si>
    <t>ﾀｹｵｼ</t>
  </si>
  <si>
    <t>豊橋市</t>
  </si>
  <si>
    <t>上島町</t>
  </si>
  <si>
    <t>ﾅﾝﾄｼ</t>
  </si>
  <si>
    <t>射水市</t>
  </si>
  <si>
    <t>162116</t>
  </si>
  <si>
    <t>舟橋村</t>
  </si>
  <si>
    <t>172073</t>
  </si>
  <si>
    <t>ﾌﾅﾊｼﾑﾗ</t>
  </si>
  <si>
    <t>336815</t>
  </si>
  <si>
    <t>上市町</t>
  </si>
  <si>
    <t>鹿児島県いちき串木野市</t>
  </si>
  <si>
    <t>ｶﾐｲﾁﾏﾁ</t>
  </si>
  <si>
    <t>徳島県神山町</t>
  </si>
  <si>
    <t>163228</t>
  </si>
  <si>
    <t>ﾀﾃﾔﾏﾏﾁ</t>
  </si>
  <si>
    <t>大阪府寝屋川市</t>
  </si>
  <si>
    <t>163236</t>
  </si>
  <si>
    <t>入善町</t>
  </si>
  <si>
    <t>ﾆｭｳｾﾞﾝﾏﾁ</t>
  </si>
  <si>
    <t>163422</t>
  </si>
  <si>
    <t>石川県</t>
  </si>
  <si>
    <t>232220</t>
  </si>
  <si>
    <t>170003</t>
  </si>
  <si>
    <t>273228</t>
  </si>
  <si>
    <t>福岡県</t>
    <rPh sb="0" eb="3">
      <t>フクオカケン</t>
    </rPh>
    <phoneticPr fontId="20"/>
  </si>
  <si>
    <t>ｶﾅｻﾞﾜｼ</t>
  </si>
  <si>
    <t>南丹市</t>
  </si>
  <si>
    <t>富士川町</t>
  </si>
  <si>
    <t>七尾市</t>
  </si>
  <si>
    <t>長野県王滝村</t>
  </si>
  <si>
    <t>172022</t>
  </si>
  <si>
    <t>小松市</t>
  </si>
  <si>
    <t>愛知県一宮市</t>
  </si>
  <si>
    <t>ﾜｼﾞﾏｼ</t>
  </si>
  <si>
    <t>172057</t>
  </si>
  <si>
    <t>ｶﾜﾓﾄﾏﾁ</t>
  </si>
  <si>
    <t>宮城県村田町</t>
  </si>
  <si>
    <t>ﾊｼﾓﾄｼ</t>
  </si>
  <si>
    <t>172065</t>
  </si>
  <si>
    <t>羽咋市</t>
  </si>
  <si>
    <t>垂井町</t>
  </si>
  <si>
    <t>ﾊｸｲｼ</t>
  </si>
  <si>
    <t>有田川町</t>
  </si>
  <si>
    <t>高知県日高村</t>
  </si>
  <si>
    <t>ﾅｶﾉｼ</t>
  </si>
  <si>
    <t>滋賀県大津市</t>
  </si>
  <si>
    <t>かほく市</t>
  </si>
  <si>
    <t>有田市</t>
  </si>
  <si>
    <t>ｶﾎｸｼ</t>
  </si>
  <si>
    <t>白山市</t>
  </si>
  <si>
    <t>熊野町</t>
  </si>
  <si>
    <t>ﾊｸｻﾝｼ</t>
  </si>
  <si>
    <t>ﾉﾐｼ</t>
  </si>
  <si>
    <t>172111</t>
  </si>
  <si>
    <t>ﾉﾉｲﾁｼ</t>
  </si>
  <si>
    <t>奥出雲町</t>
  </si>
  <si>
    <t>303623</t>
  </si>
  <si>
    <t>佐賀県玄海町</t>
  </si>
  <si>
    <t>173657</t>
  </si>
  <si>
    <t>ｲｴｿﾝ</t>
  </si>
  <si>
    <t>172120</t>
  </si>
  <si>
    <t>ｷﾞﾅﾝﾁｮｳ</t>
  </si>
  <si>
    <t>岩手県遠野市</t>
  </si>
  <si>
    <t>173614</t>
  </si>
  <si>
    <t>群馬県片品村</t>
  </si>
  <si>
    <t>太宰府市</t>
  </si>
  <si>
    <t>内灘町</t>
  </si>
  <si>
    <t>市川三郷町</t>
  </si>
  <si>
    <t>大野市</t>
  </si>
  <si>
    <t>宮崎県国富町</t>
  </si>
  <si>
    <t>ｳﾁﾅﾀﾞﾏﾁ</t>
  </si>
  <si>
    <t>204021</t>
  </si>
  <si>
    <t>ｼﾓﾀﾞｼ</t>
  </si>
  <si>
    <t>静岡市</t>
  </si>
  <si>
    <t>千葉県四街道市</t>
  </si>
  <si>
    <t>ｼｶﾏﾁ</t>
  </si>
  <si>
    <t>北海道当別町</t>
  </si>
  <si>
    <t>ﾅｶﾉﾄﾏﾁ</t>
  </si>
  <si>
    <t>七宗町</t>
  </si>
  <si>
    <t>ﾄｻｼﾐｽﾞｼ</t>
  </si>
  <si>
    <t>174076</t>
  </si>
  <si>
    <t>香川県</t>
    <rPh sb="0" eb="3">
      <t>カガワケン</t>
    </rPh>
    <phoneticPr fontId="20"/>
  </si>
  <si>
    <t>203858</t>
  </si>
  <si>
    <t>ｱﾅﾐｽﾞﾏﾁ</t>
  </si>
  <si>
    <t>東京都西東京市</t>
  </si>
  <si>
    <t>福井市</t>
  </si>
  <si>
    <t>182010</t>
  </si>
  <si>
    <t>敦賀市</t>
  </si>
  <si>
    <t>小浜市</t>
  </si>
  <si>
    <t>ﾔｵﾂﾁｮｳ</t>
  </si>
  <si>
    <t>314021</t>
  </si>
  <si>
    <t>406058</t>
  </si>
  <si>
    <t>ｵｵﾉｼ</t>
  </si>
  <si>
    <t>336637</t>
  </si>
  <si>
    <t>山梨県忍野村</t>
  </si>
  <si>
    <t>ｼｵｼﾞﾘｼ</t>
  </si>
  <si>
    <t>182052</t>
  </si>
  <si>
    <t>273660</t>
  </si>
  <si>
    <t>222267</t>
  </si>
  <si>
    <t>ｷﾀｷｭｳｼｭｳｼ</t>
  </si>
  <si>
    <t>鯖江市</t>
  </si>
  <si>
    <t>ｻﾊﾞｴｼ</t>
  </si>
  <si>
    <t>和歌山県</t>
  </si>
  <si>
    <t>342114</t>
  </si>
  <si>
    <t>182079</t>
  </si>
  <si>
    <t>あわら市</t>
  </si>
  <si>
    <t>長崎県大村市</t>
  </si>
  <si>
    <t>埼玉県本庄市</t>
  </si>
  <si>
    <t>ｱﾜﾗｼ</t>
  </si>
  <si>
    <t>ﾀｲｼﾞﾁｮｳ</t>
  </si>
  <si>
    <t>182087</t>
  </si>
  <si>
    <t>182095</t>
  </si>
  <si>
    <t>坂井市</t>
  </si>
  <si>
    <t>長野県須坂市</t>
  </si>
  <si>
    <t>中野市</t>
  </si>
  <si>
    <t>ｻｶｲｼ</t>
  </si>
  <si>
    <t>永平寺町</t>
  </si>
  <si>
    <t>ｴｲﾍｲｼﾞﾁｮｳ</t>
  </si>
  <si>
    <t>183229</t>
  </si>
  <si>
    <t>沖縄県北谷町</t>
  </si>
  <si>
    <t>183822</t>
  </si>
  <si>
    <t>南越前町</t>
  </si>
  <si>
    <t>千葉県九十九里町</t>
  </si>
  <si>
    <t>294420</t>
  </si>
  <si>
    <t>184047</t>
  </si>
  <si>
    <t>ｾﾞﾝﾂｳｼﾞｼ</t>
  </si>
  <si>
    <t>ｴﾁｾﾞﾝﾁｮｳ</t>
  </si>
  <si>
    <t>184233</t>
  </si>
  <si>
    <t>美浜町</t>
  </si>
  <si>
    <t>ﾐﾔｹﾁｮｳ</t>
  </si>
  <si>
    <t>ﾀｶﾊﾏﾁｮｳ</t>
  </si>
  <si>
    <t>184811</t>
  </si>
  <si>
    <t>272205</t>
  </si>
  <si>
    <t>ｵｵｲﾁｮｳ</t>
  </si>
  <si>
    <t>184837</t>
  </si>
  <si>
    <t>若狭町</t>
  </si>
  <si>
    <t>ﾜｶｻﾁｮｳ</t>
  </si>
  <si>
    <t>ﾀｶﾁﾎﾁｮｳ</t>
  </si>
  <si>
    <t>山梨県</t>
  </si>
  <si>
    <t>190004</t>
  </si>
  <si>
    <t>甲府市</t>
  </si>
  <si>
    <t>北海道島牧村</t>
  </si>
  <si>
    <t>ｺｳﾌｼ</t>
  </si>
  <si>
    <t>香川県丸亀市</t>
  </si>
  <si>
    <t>384429</t>
  </si>
  <si>
    <t>192015</t>
  </si>
  <si>
    <t>香川県</t>
    <rPh sb="0" eb="3">
      <t>カガワケン</t>
    </rPh>
    <phoneticPr fontId="19"/>
  </si>
  <si>
    <t>都留市</t>
  </si>
  <si>
    <t>ﾔﾏﾅｼｼ</t>
  </si>
  <si>
    <t>352021</t>
  </si>
  <si>
    <t>ｷｼﾞﾏﾀﾞｲﾗﾑﾗ</t>
  </si>
  <si>
    <t>462161</t>
  </si>
  <si>
    <t>大月市</t>
  </si>
  <si>
    <t>ｵﾝｶﾞﾁｮｳ</t>
  </si>
  <si>
    <t>192074</t>
  </si>
  <si>
    <t>東京都港区</t>
  </si>
  <si>
    <t>南アルプス市</t>
  </si>
  <si>
    <t>北杜市</t>
  </si>
  <si>
    <t>三原市</t>
  </si>
  <si>
    <t>徳島県石井町</t>
  </si>
  <si>
    <t>甲斐市</t>
  </si>
  <si>
    <t>ﾊｼﾏｼ</t>
  </si>
  <si>
    <t>沖縄県多良間村</t>
  </si>
  <si>
    <t>ｶｲｼ</t>
  </si>
  <si>
    <t>ｽｲﾀｼ</t>
  </si>
  <si>
    <t>192104</t>
  </si>
  <si>
    <t>ｺｻｲｼ</t>
  </si>
  <si>
    <t>笛吹市</t>
  </si>
  <si>
    <t>熊本県宇城市</t>
  </si>
  <si>
    <t>ｷﾀｶﾞﾀﾁｮｳ</t>
  </si>
  <si>
    <t>北海道奈井江町</t>
  </si>
  <si>
    <t>192112</t>
  </si>
  <si>
    <t>ｳｴﾉﾊﾗｼ</t>
  </si>
  <si>
    <t>北海道清水町</t>
  </si>
  <si>
    <t>高取町</t>
  </si>
  <si>
    <t>192121</t>
  </si>
  <si>
    <t>ﾐｽﾞﾎｼ</t>
  </si>
  <si>
    <t>大分県津久見市</t>
  </si>
  <si>
    <t>みやき町</t>
  </si>
  <si>
    <t>ｺｳｼｭｳｼ</t>
  </si>
  <si>
    <t>弥富市</t>
  </si>
  <si>
    <t>ﾁｭｳｵｳｼ</t>
  </si>
  <si>
    <t>福島県</t>
    <rPh sb="0" eb="3">
      <t>フクシマケン</t>
    </rPh>
    <phoneticPr fontId="19"/>
  </si>
  <si>
    <t>192147</t>
  </si>
  <si>
    <t>ｲﾁｶﾜﾐｻﾄﾁｮｳ</t>
  </si>
  <si>
    <t>ﾊﾔｶﾜﾁｮｳ</t>
  </si>
  <si>
    <t>193640</t>
  </si>
  <si>
    <t>北海道月形町</t>
  </si>
  <si>
    <t>ﾐﾉﾌﾞﾁｮｳ</t>
  </si>
  <si>
    <t>江府町</t>
  </si>
  <si>
    <t>京都府向日市</t>
  </si>
  <si>
    <t>272256</t>
  </si>
  <si>
    <t>ﾌｼﾞｶﾜﾁｮｳ</t>
  </si>
  <si>
    <t>昭和町</t>
  </si>
  <si>
    <t>394271</t>
  </si>
  <si>
    <t>ｼｮｳﾜﾁｮｳ</t>
  </si>
  <si>
    <t>北相木村</t>
  </si>
  <si>
    <t>福岡県飯塚市</t>
  </si>
  <si>
    <t>福島県新地町</t>
  </si>
  <si>
    <t>つるぎ町</t>
  </si>
  <si>
    <t>193844</t>
  </si>
  <si>
    <t>道志村</t>
  </si>
  <si>
    <t>ｸｼﾏｼ</t>
  </si>
  <si>
    <t>ﾄﾞｳｼﾑﾗ</t>
  </si>
  <si>
    <t>ｲｷｼ</t>
  </si>
  <si>
    <t>西桂町</t>
  </si>
  <si>
    <t>ﾆｼｶﾂﾗﾁｮｳ</t>
  </si>
  <si>
    <t>鳥取県八頭町</t>
  </si>
  <si>
    <t>北海道下川町</t>
  </si>
  <si>
    <t>194239</t>
  </si>
  <si>
    <t>234249</t>
  </si>
  <si>
    <t>忍野村</t>
  </si>
  <si>
    <t>高知県大豊町</t>
  </si>
  <si>
    <t>山中湖村</t>
  </si>
  <si>
    <t>鹿児島県南大隅町</t>
  </si>
  <si>
    <t>長野県青木村</t>
  </si>
  <si>
    <t>ﾔﾏﾅｶｺﾑﾗ</t>
  </si>
  <si>
    <t>徳島県徳島県</t>
  </si>
  <si>
    <t>ｱｼﾔｼ</t>
  </si>
  <si>
    <t>神奈川県綾瀬市</t>
  </si>
  <si>
    <t>194255</t>
  </si>
  <si>
    <t>遠賀町</t>
  </si>
  <si>
    <t>木曽町</t>
  </si>
  <si>
    <t>千葉県八千代市</t>
  </si>
  <si>
    <t>462250</t>
  </si>
  <si>
    <t>鳴沢村</t>
  </si>
  <si>
    <t>富士河口湖町</t>
  </si>
  <si>
    <t>ｺｽｹﾞﾑﾗ</t>
  </si>
  <si>
    <t>ｵｵﾌﾞｼ</t>
  </si>
  <si>
    <t>194425</t>
  </si>
  <si>
    <t>丹波山村</t>
  </si>
  <si>
    <t>194433</t>
  </si>
  <si>
    <t>えびの市</t>
  </si>
  <si>
    <t>長野県</t>
    <rPh sb="0" eb="3">
      <t>ナガノケン</t>
    </rPh>
    <phoneticPr fontId="20"/>
  </si>
  <si>
    <t>200000</t>
  </si>
  <si>
    <t>長野市</t>
  </si>
  <si>
    <t>ｱｼﾔﾏﾁ</t>
  </si>
  <si>
    <t>知夫村</t>
  </si>
  <si>
    <t>ｵｵﾀｹｼ</t>
  </si>
  <si>
    <t>神奈川県横須賀市</t>
  </si>
  <si>
    <t>202011</t>
  </si>
  <si>
    <t>ﾏﾂﾓﾄｼ</t>
  </si>
  <si>
    <t>小値賀町</t>
  </si>
  <si>
    <t>ｳｴﾀﾞｼ</t>
  </si>
  <si>
    <t>ｵｶﾔｼ</t>
  </si>
  <si>
    <t>202045</t>
  </si>
  <si>
    <t>飯田市</t>
  </si>
  <si>
    <t>諏訪市</t>
  </si>
  <si>
    <t>岐阜県養老町</t>
  </si>
  <si>
    <t>平戸市</t>
  </si>
  <si>
    <t>202061</t>
  </si>
  <si>
    <t>須坂市</t>
  </si>
  <si>
    <t>ｵｶﾔﾏｼ</t>
  </si>
  <si>
    <t>ｽｻﾞｶｼ</t>
  </si>
  <si>
    <t>263443</t>
  </si>
  <si>
    <t>202070</t>
  </si>
  <si>
    <t>小諸市</t>
  </si>
  <si>
    <t>ｶﾂﾗｷﾞｼ</t>
  </si>
  <si>
    <t>益城町</t>
  </si>
  <si>
    <t>ｲﾅｼ</t>
  </si>
  <si>
    <t>吉賀町</t>
  </si>
  <si>
    <t>202096</t>
  </si>
  <si>
    <t>駒ヶ根市</t>
  </si>
  <si>
    <t>204030</t>
  </si>
  <si>
    <t>島根県大田市</t>
  </si>
  <si>
    <t>432148</t>
  </si>
  <si>
    <t>佐久穂町</t>
  </si>
  <si>
    <t>406104</t>
  </si>
  <si>
    <t>ｺﾏｶﾞﾈｼ</t>
  </si>
  <si>
    <t>202100</t>
  </si>
  <si>
    <t>202118</t>
  </si>
  <si>
    <t>大町市</t>
  </si>
  <si>
    <t>ｵｵﾏﾁｼ</t>
  </si>
  <si>
    <t>飯山市</t>
  </si>
  <si>
    <t>ｲｲﾔﾏｼ</t>
  </si>
  <si>
    <t>平谷村</t>
  </si>
  <si>
    <t>3_2_4 子育て支援情報の「見える化」と相談体制の構築</t>
  </si>
  <si>
    <t>202134</t>
  </si>
  <si>
    <t>佐賀県佐賀市</t>
  </si>
  <si>
    <t>ﾃﾝﾘｭｳﾑﾗ</t>
  </si>
  <si>
    <t>茅野市</t>
  </si>
  <si>
    <t>ﾁﾉｼ</t>
  </si>
  <si>
    <t>佐久市</t>
  </si>
  <si>
    <t>高知県いの町</t>
  </si>
  <si>
    <t>ｻｸｼ</t>
  </si>
  <si>
    <t>千曲市</t>
  </si>
  <si>
    <t>西米良村</t>
  </si>
  <si>
    <t>高知県</t>
  </si>
  <si>
    <t>272213</t>
  </si>
  <si>
    <t>甲佐町</t>
  </si>
  <si>
    <t>ﾄｳﾐｼ</t>
  </si>
  <si>
    <t>ｱﾂﾞﾐﾉｼ</t>
  </si>
  <si>
    <t>202207</t>
  </si>
  <si>
    <t>篠栗町</t>
  </si>
  <si>
    <t>川上村</t>
  </si>
  <si>
    <t>安田町</t>
  </si>
  <si>
    <t>332089</t>
  </si>
  <si>
    <t>203041</t>
  </si>
  <si>
    <t>203050</t>
  </si>
  <si>
    <t>南相木村</t>
  </si>
  <si>
    <t>洲本市</t>
  </si>
  <si>
    <t>ｻｶｷﾏﾁ</t>
  </si>
  <si>
    <t>203068</t>
  </si>
  <si>
    <t>北海道芦別市</t>
  </si>
  <si>
    <t>ｷﾀｱｲｷﾑﾗ</t>
  </si>
  <si>
    <t>軽井沢町</t>
  </si>
  <si>
    <t>沖縄県</t>
    <rPh sb="0" eb="3">
      <t>オキナワケン</t>
    </rPh>
    <phoneticPr fontId="19"/>
  </si>
  <si>
    <t>ｶﾙｲｻﾞﾜﾏﾁ</t>
  </si>
  <si>
    <t>大崎町</t>
  </si>
  <si>
    <t>203211</t>
  </si>
  <si>
    <t>徳島県阿南市</t>
  </si>
  <si>
    <t>ﾐﾖﾀﾏﾁ</t>
  </si>
  <si>
    <t>303411</t>
  </si>
  <si>
    <t>東近江市</t>
  </si>
  <si>
    <t>立科町</t>
  </si>
  <si>
    <t>大阪府大阪狭山市</t>
  </si>
  <si>
    <t>203246</t>
  </si>
  <si>
    <t>青木村</t>
  </si>
  <si>
    <t>埼玉県越生町</t>
  </si>
  <si>
    <t>ｱｵｷﾑﾗ</t>
  </si>
  <si>
    <t>国富町</t>
  </si>
  <si>
    <t>203491</t>
  </si>
  <si>
    <t>ﾅｶﾞﾜﾏﾁ</t>
  </si>
  <si>
    <t>203505</t>
  </si>
  <si>
    <t>203611</t>
  </si>
  <si>
    <t>ﾌｼﾞﾐﾏﾁ</t>
  </si>
  <si>
    <t>203629</t>
  </si>
  <si>
    <t>広島市</t>
  </si>
  <si>
    <t>ﾊﾗﾑﾗ</t>
  </si>
  <si>
    <t>三重県紀北町</t>
  </si>
  <si>
    <t>辰野町</t>
  </si>
  <si>
    <t>332119</t>
  </si>
  <si>
    <t>大阪府</t>
    <rPh sb="0" eb="3">
      <t>オオサカフ</t>
    </rPh>
    <phoneticPr fontId="19"/>
  </si>
  <si>
    <t>奈良県斑鳩町</t>
  </si>
  <si>
    <t>ｶﾗﾂｼ</t>
  </si>
  <si>
    <t>ﾀﾂﾉﾏﾁ</t>
  </si>
  <si>
    <t>ﾐﾉﾜﾏﾁ</t>
  </si>
  <si>
    <t>ｲｲｼﾞﾏﾏﾁ</t>
  </si>
  <si>
    <t>ｼﾓｼﾞｮｳﾑﾗ</t>
  </si>
  <si>
    <t>203840</t>
  </si>
  <si>
    <t>宮田村</t>
  </si>
  <si>
    <t>北海道白老町</t>
  </si>
  <si>
    <t>ﾖﾅｺﾞｼ</t>
  </si>
  <si>
    <t>ﾐﾔﾀﾞﾑﾗ</t>
  </si>
  <si>
    <t>岩手県</t>
    <rPh sb="0" eb="3">
      <t>イワテケン</t>
    </rPh>
    <phoneticPr fontId="19"/>
  </si>
  <si>
    <t>ｾｷｼ</t>
  </si>
  <si>
    <t>203882</t>
  </si>
  <si>
    <t>松川町</t>
  </si>
  <si>
    <t>ﾁｸﾎｸﾑﾗ</t>
  </si>
  <si>
    <t>384020</t>
  </si>
  <si>
    <t>高森町</t>
  </si>
  <si>
    <t>ﾀｶﾓﾘﾏﾁ</t>
  </si>
  <si>
    <t>阿南町</t>
  </si>
  <si>
    <t>大阪府茨木市</t>
  </si>
  <si>
    <t>ｱﾅﾝﾁｮｳ</t>
  </si>
  <si>
    <t>204048</t>
  </si>
  <si>
    <t>ｱﾁﾑﾗ</t>
  </si>
  <si>
    <t>204099</t>
  </si>
  <si>
    <t>204102</t>
  </si>
  <si>
    <t>ﾋﾀﾞｶﾑﾗ</t>
  </si>
  <si>
    <t>204111</t>
  </si>
  <si>
    <t>松崎町</t>
  </si>
  <si>
    <t>北海道羅臼町</t>
  </si>
  <si>
    <t>岐阜県</t>
  </si>
  <si>
    <t>売木村</t>
  </si>
  <si>
    <t>204129</t>
  </si>
  <si>
    <t>兵庫県西宮市</t>
  </si>
  <si>
    <t>泰阜村</t>
  </si>
  <si>
    <t>下北山村</t>
  </si>
  <si>
    <t>ﾔｽｵｶﾑﾗ</t>
  </si>
  <si>
    <t>ｲｲﾅﾝﾁｮｳ</t>
  </si>
  <si>
    <t>342025</t>
  </si>
  <si>
    <t>204145</t>
  </si>
  <si>
    <t>喬木村</t>
  </si>
  <si>
    <t>ﾁｸｼﾞｮｳﾏﾁ</t>
  </si>
  <si>
    <t>204153</t>
  </si>
  <si>
    <t>ﾄﾖｵｶﾑﾗ</t>
  </si>
  <si>
    <t>204170</t>
  </si>
  <si>
    <t>303445</t>
  </si>
  <si>
    <t>上松町</t>
  </si>
  <si>
    <t>ﾅｷﾞｿﾏﾁ</t>
  </si>
  <si>
    <t>ﾐﾅﾐｻﾂﾏｼ</t>
  </si>
  <si>
    <t>204234</t>
  </si>
  <si>
    <t>徳島県阿波市</t>
  </si>
  <si>
    <t>木祖村</t>
  </si>
  <si>
    <t>石川県加賀市</t>
  </si>
  <si>
    <t>王滝村</t>
  </si>
  <si>
    <t>ｿﾆﾑﾗ</t>
  </si>
  <si>
    <t>山梨県</t>
    <rPh sb="0" eb="3">
      <t>ヤマナシケン</t>
    </rPh>
    <phoneticPr fontId="19"/>
  </si>
  <si>
    <t>ｶｻｷﾞﾁｮｳ</t>
  </si>
  <si>
    <t>北海道札幌市</t>
  </si>
  <si>
    <t>204293</t>
  </si>
  <si>
    <t>北海道倶知安町</t>
  </si>
  <si>
    <t>ｲｲﾂﾞﾅﾏﾁ</t>
  </si>
  <si>
    <t>204307</t>
  </si>
  <si>
    <t>282171</t>
  </si>
  <si>
    <t>高知県黒潮町</t>
  </si>
  <si>
    <t>ｷｿﾏﾁ</t>
  </si>
  <si>
    <t>204323</t>
  </si>
  <si>
    <t>麻績村</t>
  </si>
  <si>
    <t>ﾐｷﾁｮｳ</t>
  </si>
  <si>
    <t>204463</t>
  </si>
  <si>
    <t>安堵町</t>
  </si>
  <si>
    <t>3_2_1 自治体間連携を伴う機運醸成の取組</t>
    <rPh sb="13" eb="14">
      <t>トモナ</t>
    </rPh>
    <rPh sb="20" eb="22">
      <t>トリクミ</t>
    </rPh>
    <phoneticPr fontId="19"/>
  </si>
  <si>
    <t>愛知県小牧市</t>
  </si>
  <si>
    <t>生坂村</t>
  </si>
  <si>
    <t>442020</t>
  </si>
  <si>
    <t>ｲｸｻｶﾑﾗ</t>
  </si>
  <si>
    <t>ﾔﾏｶﾞﾀﾑﾗ</t>
  </si>
  <si>
    <t>岐阜県輪之内町</t>
  </si>
  <si>
    <t>204510</t>
  </si>
  <si>
    <t>204528</t>
  </si>
  <si>
    <t>ｲｹﾀﾞﾏﾁ</t>
  </si>
  <si>
    <t>大牟田市</t>
  </si>
  <si>
    <t>ｸﾛｼｵﾁｮｳ</t>
  </si>
  <si>
    <t>204811</t>
  </si>
  <si>
    <t>ﾅﾁｶﾂｳﾗﾁｮｳ</t>
  </si>
  <si>
    <t>松川村</t>
  </si>
  <si>
    <t>ﾏﾂｶﾜﾑﾗ</t>
  </si>
  <si>
    <t>212105</t>
  </si>
  <si>
    <t>212130</t>
  </si>
  <si>
    <t>222143</t>
  </si>
  <si>
    <t>204820</t>
  </si>
  <si>
    <t>白馬村</t>
  </si>
  <si>
    <t>204854</t>
  </si>
  <si>
    <t>小谷村</t>
  </si>
  <si>
    <t>ｵﾀﾘﾑﾗ</t>
  </si>
  <si>
    <t>232157</t>
  </si>
  <si>
    <t>京都府舞鶴市</t>
  </si>
  <si>
    <t>ﾌｼﾞｼ</t>
  </si>
  <si>
    <t>204862</t>
  </si>
  <si>
    <t>北海道北竜町</t>
  </si>
  <si>
    <t>隠岐の島町</t>
  </si>
  <si>
    <t>205214</t>
  </si>
  <si>
    <t>205419</t>
  </si>
  <si>
    <t>若桜町</t>
  </si>
  <si>
    <t>瀬戸内町</t>
  </si>
  <si>
    <t>205435</t>
  </si>
  <si>
    <t>ﾔﾏﾉｳﾁﾏﾁ</t>
  </si>
  <si>
    <t>205613</t>
  </si>
  <si>
    <t>天川村</t>
  </si>
  <si>
    <t>木島平村</t>
  </si>
  <si>
    <t>豊明市</t>
  </si>
  <si>
    <t>ｼﾝｼﾞﾖｳｿﾝ</t>
  </si>
  <si>
    <t>205621</t>
  </si>
  <si>
    <t>野沢温泉村</t>
  </si>
  <si>
    <t>205630</t>
  </si>
  <si>
    <t>205885</t>
  </si>
  <si>
    <t>愛知県東海市</t>
  </si>
  <si>
    <t>飯綱町</t>
  </si>
  <si>
    <t>232319</t>
  </si>
  <si>
    <t>ｻｶｴﾑﾗ</t>
  </si>
  <si>
    <t>210005</t>
  </si>
  <si>
    <t>佐賀県みやき町</t>
  </si>
  <si>
    <t>ｷﾞﾌｼ</t>
  </si>
  <si>
    <t>212016</t>
  </si>
  <si>
    <t>ｱｶｲﾜｼ</t>
  </si>
  <si>
    <t>大垣市</t>
  </si>
  <si>
    <t>ｵｵｶﾞｷｼ</t>
  </si>
  <si>
    <t>212024</t>
  </si>
  <si>
    <t>高山市</t>
  </si>
  <si>
    <t>ﾀｶﾔﾏｼ</t>
  </si>
  <si>
    <t>212032</t>
  </si>
  <si>
    <t>多治見市</t>
  </si>
  <si>
    <t>ｺｳﾀﾁｮｳ</t>
  </si>
  <si>
    <t>福岡県福智町</t>
  </si>
  <si>
    <t>埼玉県さいたま市</t>
  </si>
  <si>
    <t>ﾀﾝﾊﾞｼ</t>
  </si>
  <si>
    <t>鹿児島県鹿屋市</t>
  </si>
  <si>
    <t>関市</t>
  </si>
  <si>
    <t>212059</t>
  </si>
  <si>
    <t>中津川市</t>
  </si>
  <si>
    <t>234427</t>
  </si>
  <si>
    <t>山口県上関町</t>
  </si>
  <si>
    <t>ﾅｶﾂｶﾞﾜｼ</t>
  </si>
  <si>
    <t>212067</t>
  </si>
  <si>
    <t>ﾀﾞｲﾄｳｼ</t>
  </si>
  <si>
    <t>美濃市</t>
  </si>
  <si>
    <t>ﾐﾉｼ</t>
  </si>
  <si>
    <t>212075</t>
  </si>
  <si>
    <t>総社市</t>
  </si>
  <si>
    <t>282049</t>
  </si>
  <si>
    <t>瑞浪市</t>
  </si>
  <si>
    <t>ﾐｽﾞﾅﾐｼ</t>
  </si>
  <si>
    <t>恵那市</t>
  </si>
  <si>
    <t>ﾐﾉｶﾓｼ</t>
  </si>
  <si>
    <t>212113</t>
  </si>
  <si>
    <t>岡山県</t>
    <rPh sb="0" eb="3">
      <t>オカヤマケン</t>
    </rPh>
    <phoneticPr fontId="20"/>
  </si>
  <si>
    <t>徳島県鳴門市</t>
  </si>
  <si>
    <t>232033</t>
  </si>
  <si>
    <t>土岐市</t>
  </si>
  <si>
    <t>可児市</t>
  </si>
  <si>
    <t>長野県川上村</t>
  </si>
  <si>
    <t>ｶﾆｼ</t>
  </si>
  <si>
    <t>ﾂﾔﾏｼ</t>
  </si>
  <si>
    <t>212148</t>
  </si>
  <si>
    <t>212164</t>
  </si>
  <si>
    <t>ﾐﾂｴﾑﾗ</t>
  </si>
  <si>
    <t>飛騨市</t>
  </si>
  <si>
    <t>兵庫県淡路市</t>
  </si>
  <si>
    <t>ﾋﾀﾞｼ</t>
  </si>
  <si>
    <t>ﾀﾊﾗｼ</t>
  </si>
  <si>
    <t>212172</t>
  </si>
  <si>
    <t>本巣市</t>
  </si>
  <si>
    <t>212181</t>
  </si>
  <si>
    <t>212199</t>
  </si>
  <si>
    <t>奈良県御所市</t>
  </si>
  <si>
    <t>212211</t>
  </si>
  <si>
    <t>282090</t>
  </si>
  <si>
    <t>奈良県田原本町</t>
  </si>
  <si>
    <t>岐阜県富加町</t>
  </si>
  <si>
    <t>芸西村</t>
  </si>
  <si>
    <t>ｶｻﾏﾂﾁｮｳ</t>
  </si>
  <si>
    <t>213039</t>
  </si>
  <si>
    <t>山形県</t>
    <rPh sb="0" eb="3">
      <t>ヤマガタケン</t>
    </rPh>
    <phoneticPr fontId="19"/>
  </si>
  <si>
    <t>213411</t>
  </si>
  <si>
    <t>天理市</t>
  </si>
  <si>
    <t>関ケ原町</t>
  </si>
  <si>
    <t>213624</t>
  </si>
  <si>
    <t>ｼｽﾞｵｶｼ</t>
  </si>
  <si>
    <t>神戸町</t>
  </si>
  <si>
    <t>244414</t>
  </si>
  <si>
    <t>安八町</t>
  </si>
  <si>
    <t>揖斐川町</t>
  </si>
  <si>
    <t>214019</t>
  </si>
  <si>
    <t>ｵｵﾉﾁｮｳ</t>
  </si>
  <si>
    <t>214043</t>
  </si>
  <si>
    <t>293423</t>
  </si>
  <si>
    <t>(3)</t>
  </si>
  <si>
    <t>広島県庄原市</t>
  </si>
  <si>
    <t>ｺｺﾉｴﾏﾁ</t>
  </si>
  <si>
    <t>北方町</t>
  </si>
  <si>
    <t>ﾍﾞｯﾌﾟｼ</t>
  </si>
  <si>
    <t>262102</t>
  </si>
  <si>
    <t>214213</t>
  </si>
  <si>
    <t>坂祝町</t>
  </si>
  <si>
    <t>坂町</t>
  </si>
  <si>
    <t>ｻｶﾎｷﾞﾁｮｳ</t>
  </si>
  <si>
    <t>273414</t>
  </si>
  <si>
    <t>富加町</t>
  </si>
  <si>
    <t>川辺町</t>
  </si>
  <si>
    <t>ﾋﾁｿｳﾁｮｳ</t>
  </si>
  <si>
    <t>福崎町</t>
  </si>
  <si>
    <t>岡山県笠岡市</t>
  </si>
  <si>
    <t>ﾋﾗｶﾀｼ</t>
  </si>
  <si>
    <t>宇陀市</t>
  </si>
  <si>
    <t>ｲﾂｷﾑﾗ</t>
  </si>
  <si>
    <t>ﾂﾉﾁｮｳ</t>
  </si>
  <si>
    <t>215040</t>
  </si>
  <si>
    <t>ｷﾂﾞｶﾞﾜｼ</t>
  </si>
  <si>
    <t>奈良県桜井市</t>
  </si>
  <si>
    <t>静岡県伊東市</t>
  </si>
  <si>
    <t>八百津町</t>
  </si>
  <si>
    <t>215058</t>
  </si>
  <si>
    <t>白川町</t>
  </si>
  <si>
    <t>ｼﾗｶﾜﾁｮｳ</t>
  </si>
  <si>
    <t>215066</t>
  </si>
  <si>
    <t>北海道長沼町</t>
  </si>
  <si>
    <t>454061</t>
  </si>
  <si>
    <t>215210</t>
  </si>
  <si>
    <t>北海道新得町</t>
  </si>
  <si>
    <t>ﾋｶﾞｼｼﾗｶﾜﾑﾗ</t>
  </si>
  <si>
    <t>御嵩町</t>
  </si>
  <si>
    <t>ﾐﾀｹﾁｮｳ</t>
  </si>
  <si>
    <t>ｼﾗｶﾜﾑﾗ</t>
  </si>
  <si>
    <t>静岡県</t>
    <rPh sb="0" eb="3">
      <t>シズオカケン</t>
    </rPh>
    <phoneticPr fontId="20"/>
  </si>
  <si>
    <t>兵庫県明石市</t>
  </si>
  <si>
    <t>笠置町</t>
  </si>
  <si>
    <t>220001</t>
  </si>
  <si>
    <t>ﾀｶﾗﾂﾞｶｼ</t>
  </si>
  <si>
    <t>浜松市</t>
  </si>
  <si>
    <t>382078</t>
  </si>
  <si>
    <t>ﾊﾏﾏﾂｼ</t>
  </si>
  <si>
    <t>221309</t>
  </si>
  <si>
    <t>222038</t>
  </si>
  <si>
    <t>鹿児島県喜界町</t>
  </si>
  <si>
    <t>北海道浜頓別町</t>
  </si>
  <si>
    <t>渡嘉敷村</t>
  </si>
  <si>
    <t>碧南市</t>
  </si>
  <si>
    <t>ﾐﾅﾐｱｿﾑﾗ</t>
  </si>
  <si>
    <t>222054</t>
  </si>
  <si>
    <t>ﾐｼﾏｼ</t>
  </si>
  <si>
    <t>ﾂﾅｷﾞﾏﾁ</t>
  </si>
  <si>
    <t>422070</t>
  </si>
  <si>
    <t>222062</t>
  </si>
  <si>
    <t>富士宮市</t>
  </si>
  <si>
    <t>224294</t>
  </si>
  <si>
    <t>ﾌｼﾞﾉﾐﾔｼ</t>
  </si>
  <si>
    <t>222071</t>
  </si>
  <si>
    <t>海南市</t>
  </si>
  <si>
    <t>神奈川県大磯町</t>
  </si>
  <si>
    <t>伊東市</t>
  </si>
  <si>
    <t>石垣市</t>
  </si>
  <si>
    <t>ｼﾏﾀﾞｼ</t>
  </si>
  <si>
    <t>222097</t>
  </si>
  <si>
    <t>庄原市</t>
  </si>
  <si>
    <t>三重県桑名市</t>
  </si>
  <si>
    <t>222101</t>
  </si>
  <si>
    <t>磐田市</t>
  </si>
  <si>
    <t>北山村</t>
  </si>
  <si>
    <t>ｲﾜﾀｼ</t>
  </si>
  <si>
    <t>222127</t>
  </si>
  <si>
    <t>ｶｹｶﾞﾜｼ</t>
  </si>
  <si>
    <t>埼玉県入間市</t>
  </si>
  <si>
    <t>ﾌｼﾞｴﾀﾞｼ</t>
  </si>
  <si>
    <t>御殿場市</t>
  </si>
  <si>
    <t>ｺﾞﾃﾝﾊﾞｼ</t>
  </si>
  <si>
    <t>222151</t>
  </si>
  <si>
    <t>袋井市</t>
  </si>
  <si>
    <t>下田市</t>
  </si>
  <si>
    <t>裾野市</t>
  </si>
  <si>
    <t>ｽｿﾉｼ</t>
  </si>
  <si>
    <t>湖西市</t>
  </si>
  <si>
    <t>稲美町</t>
  </si>
  <si>
    <t>222216</t>
  </si>
  <si>
    <t>三重県伊勢市</t>
  </si>
  <si>
    <t>御前崎市</t>
  </si>
  <si>
    <t>R4補正</t>
    <rPh sb="2" eb="4">
      <t>ホセイ</t>
    </rPh>
    <phoneticPr fontId="2"/>
  </si>
  <si>
    <t>222241</t>
  </si>
  <si>
    <t>434477</t>
  </si>
  <si>
    <t>ｲｽﾞﾉｸﾆｼ</t>
  </si>
  <si>
    <t>牧之原市</t>
  </si>
  <si>
    <t>三股町</t>
  </si>
  <si>
    <t>ﾏｷﾉﾊﾗｼ</t>
  </si>
  <si>
    <t>奈良県三郷町</t>
  </si>
  <si>
    <t>東伊豆町</t>
  </si>
  <si>
    <t>ﾋｶﾞｼｲｽﾞﾁｮｳ</t>
  </si>
  <si>
    <t>3_1_6 企業・団体・学校等の自主的な取組に対する支援</t>
  </si>
  <si>
    <t>錦江町</t>
  </si>
  <si>
    <t>223018</t>
  </si>
  <si>
    <t>　　　合計（令和４年度第２次補正）</t>
    <rPh sb="3" eb="5">
      <t>ゴウケイ</t>
    </rPh>
    <phoneticPr fontId="2"/>
  </si>
  <si>
    <t>223042</t>
  </si>
  <si>
    <t>ﾔｸｼﾏﾁｮｳ</t>
  </si>
  <si>
    <t>ﾏﾂｻﾞｷﾁｮｳ</t>
  </si>
  <si>
    <t>223051</t>
  </si>
  <si>
    <t>223069</t>
  </si>
  <si>
    <t>ｵﾜﾘｱｻﾋｼ</t>
  </si>
  <si>
    <t>大阪府堺市</t>
  </si>
  <si>
    <t>223255</t>
  </si>
  <si>
    <t>ﾊﾋﾞｷﾉｼ</t>
  </si>
  <si>
    <t>223417</t>
  </si>
  <si>
    <t>長泉町</t>
  </si>
  <si>
    <t>注</t>
    <rPh sb="0" eb="1">
      <t>チュウ</t>
    </rPh>
    <phoneticPr fontId="2"/>
  </si>
  <si>
    <t>沖縄県伊江村</t>
  </si>
  <si>
    <t>223425</t>
  </si>
  <si>
    <t>岐阜県白川町</t>
  </si>
  <si>
    <t>小山町</t>
  </si>
  <si>
    <t>ｻﾖｳﾁｮｳ</t>
  </si>
  <si>
    <t>吉田町</t>
  </si>
  <si>
    <t>ｸﾄﾞﾔﾏﾁｮｳ</t>
  </si>
  <si>
    <t>由良町</t>
  </si>
  <si>
    <t>ﾖｼﾀﾞﾁｮｳ</t>
  </si>
  <si>
    <t>川根本町</t>
  </si>
  <si>
    <t>兵庫県</t>
    <rPh sb="0" eb="3">
      <t>ヒョウゴケン</t>
    </rPh>
    <phoneticPr fontId="20"/>
  </si>
  <si>
    <t>円</t>
    <rPh sb="0" eb="1">
      <t>エン</t>
    </rPh>
    <phoneticPr fontId="2"/>
  </si>
  <si>
    <t>224618</t>
  </si>
  <si>
    <t>愛知県</t>
  </si>
  <si>
    <t>254436</t>
  </si>
  <si>
    <t>愛知県</t>
    <rPh sb="0" eb="3">
      <t>アイチケン</t>
    </rPh>
    <phoneticPr fontId="20"/>
  </si>
  <si>
    <t>230006</t>
  </si>
  <si>
    <t>433641</t>
  </si>
  <si>
    <t>293431</t>
  </si>
  <si>
    <t>静岡県裾野市</t>
  </si>
  <si>
    <t>ﾅｺﾞﾔｼ</t>
  </si>
  <si>
    <t>蒲郡市</t>
  </si>
  <si>
    <t>231002</t>
  </si>
  <si>
    <t>一宮市</t>
  </si>
  <si>
    <t>ﾖｼﾉﾁｮｳ</t>
  </si>
  <si>
    <t>岡山県勝央町</t>
  </si>
  <si>
    <t>ｲﾁﾉﾐﾔｼ</t>
  </si>
  <si>
    <t>瀬戸市</t>
  </si>
  <si>
    <t>232041</t>
  </si>
  <si>
    <t>半田市</t>
  </si>
  <si>
    <t>242012</t>
  </si>
  <si>
    <t>ﾊﾝﾀﾞｼ</t>
  </si>
  <si>
    <t>春日井市</t>
  </si>
  <si>
    <t>ｶｽｶﾞｲｼ</t>
  </si>
  <si>
    <t>小野市</t>
  </si>
  <si>
    <t>豊川市</t>
  </si>
  <si>
    <t>332143</t>
  </si>
  <si>
    <t>ﾄﾖｶﾜｼ</t>
  </si>
  <si>
    <t>232076</t>
  </si>
  <si>
    <t>473758</t>
  </si>
  <si>
    <t>津島市</t>
  </si>
  <si>
    <t>山梨県丹波山村</t>
  </si>
  <si>
    <t>ﾂｼﾏｼ</t>
  </si>
  <si>
    <t>232084</t>
  </si>
  <si>
    <t>ﾍｷﾅﾝｼ</t>
  </si>
  <si>
    <t>ﾀﾞｲｾﾝﾁｮｳ</t>
  </si>
  <si>
    <t>232092</t>
  </si>
  <si>
    <t>294462</t>
  </si>
  <si>
    <t>ｶﾘﾔｼ</t>
  </si>
  <si>
    <t>232106</t>
  </si>
  <si>
    <t>豊田市</t>
  </si>
  <si>
    <t>ﾄﾖﾀｼ</t>
  </si>
  <si>
    <t>ﾆｼｵｼ</t>
  </si>
  <si>
    <t>232131</t>
  </si>
  <si>
    <t>ｶﾞﾏｺﾞｵﾘｼ</t>
  </si>
  <si>
    <t>犬山市</t>
  </si>
  <si>
    <t>常滑市</t>
  </si>
  <si>
    <t>232173</t>
  </si>
  <si>
    <t>322091</t>
  </si>
  <si>
    <t>232190</t>
  </si>
  <si>
    <t>宮津市</t>
  </si>
  <si>
    <t>ﾐｻｷﾁｮｳ</t>
  </si>
  <si>
    <t>北海道幌延町</t>
  </si>
  <si>
    <t>273210</t>
  </si>
  <si>
    <t>北海道佐呂間町</t>
  </si>
  <si>
    <t>232262</t>
  </si>
  <si>
    <t>ｲﾅｻﾞﾜｼ</t>
  </si>
  <si>
    <t>岐阜県瑞浪市</t>
  </si>
  <si>
    <t>新城市</t>
  </si>
  <si>
    <t>ｼﾝｼﾛｼ</t>
  </si>
  <si>
    <t>ﾄｳｶｲｼ</t>
  </si>
  <si>
    <t>大府市</t>
  </si>
  <si>
    <t>補助率</t>
    <rPh sb="0" eb="3">
      <t>ホジョリツ</t>
    </rPh>
    <phoneticPr fontId="2"/>
  </si>
  <si>
    <t>336220</t>
  </si>
  <si>
    <t>長野県平谷村</t>
  </si>
  <si>
    <t>福島県西郷村</t>
  </si>
  <si>
    <t>232238</t>
  </si>
  <si>
    <t>岡山県久米南町</t>
  </si>
  <si>
    <t>知多市</t>
  </si>
  <si>
    <t>ﾁﾀｼ</t>
  </si>
  <si>
    <t>462063</t>
  </si>
  <si>
    <t>知立市</t>
  </si>
  <si>
    <t>ｵｳﾐﾊﾁﾏﾝｼ</t>
  </si>
  <si>
    <t>ｷｮｳﾀﾝｺﾞｼ</t>
  </si>
  <si>
    <t>愛媛県松前町</t>
  </si>
  <si>
    <t>ﾀｶﾊﾏｼ</t>
  </si>
  <si>
    <t>ｲﾜｸﾗｼ</t>
  </si>
  <si>
    <t>232301</t>
  </si>
  <si>
    <t>ﾐﾅﾐﾔﾏｼﾛﾑﾗ</t>
  </si>
  <si>
    <t>田原市</t>
  </si>
  <si>
    <t>愛西市</t>
  </si>
  <si>
    <t>262111</t>
  </si>
  <si>
    <t>ｱｲｻｲｼ</t>
  </si>
  <si>
    <t>232327</t>
  </si>
  <si>
    <t>佐用町</t>
  </si>
  <si>
    <t>清須市</t>
  </si>
  <si>
    <t>232335</t>
  </si>
  <si>
    <t>ｷﾀﾅｺﾞﾔｼ</t>
  </si>
  <si>
    <t>大阪府阪南市</t>
  </si>
  <si>
    <t>ﾔﾄﾐｼ</t>
  </si>
  <si>
    <t>あま市</t>
  </si>
  <si>
    <t>ｱﾏｼ</t>
  </si>
  <si>
    <t>232378</t>
  </si>
  <si>
    <t>長久手市</t>
  </si>
  <si>
    <t>ﾅｶﾞｸﾃｼ</t>
  </si>
  <si>
    <t>ﾄｳｺﾞｳﾁｮｳ</t>
  </si>
  <si>
    <t>大口町</t>
  </si>
  <si>
    <t>ﾋｶﾞｼｳﾗﾁｮｳ</t>
  </si>
  <si>
    <t>ｵｵｸﾞﾁﾁｮｳ</t>
  </si>
  <si>
    <t>)</t>
  </si>
  <si>
    <t>宮崎県高原町</t>
  </si>
  <si>
    <t>233617</t>
  </si>
  <si>
    <t>北海道知内町</t>
  </si>
  <si>
    <t>ﾌｿｳﾁｮｳ</t>
  </si>
  <si>
    <t>大治町</t>
  </si>
  <si>
    <t>ﾉﾍﾞｵｶｼ</t>
  </si>
  <si>
    <t>蟹江町</t>
  </si>
  <si>
    <t>ﾄﾋﾞｼﾏﾑﾗ</t>
  </si>
  <si>
    <t>阿久比町</t>
  </si>
  <si>
    <t>東浦町</t>
  </si>
  <si>
    <t>南知多町</t>
  </si>
  <si>
    <t>印南町</t>
  </si>
  <si>
    <t>234460</t>
  </si>
  <si>
    <t>武豊町</t>
  </si>
  <si>
    <t>234478</t>
  </si>
  <si>
    <t>茨城県那珂市</t>
  </si>
  <si>
    <t>幸田町</t>
  </si>
  <si>
    <t>埼玉県上里町</t>
  </si>
  <si>
    <t>埼玉県草加市</t>
  </si>
  <si>
    <t>262129</t>
  </si>
  <si>
    <t>235016</t>
  </si>
  <si>
    <t>東栄町</t>
  </si>
  <si>
    <t>ﾄｳｴｲﾁｮｳ</t>
  </si>
  <si>
    <t>上郡町</t>
  </si>
  <si>
    <t>ﾄﾖﾈﾑﾗ</t>
  </si>
  <si>
    <t>235636</t>
  </si>
  <si>
    <t>三重県</t>
  </si>
  <si>
    <t>ﾂｼ</t>
  </si>
  <si>
    <t>ｲｾｼ</t>
  </si>
  <si>
    <t>242039</t>
  </si>
  <si>
    <t>長野県東御市</t>
  </si>
  <si>
    <t>桑名市</t>
  </si>
  <si>
    <t>ｸﾜﾅｼ</t>
  </si>
  <si>
    <t>神奈川県三浦市</t>
  </si>
  <si>
    <t>鈴鹿市</t>
  </si>
  <si>
    <t>福島県猪苗代町</t>
  </si>
  <si>
    <t>242071</t>
  </si>
  <si>
    <t>412082</t>
  </si>
  <si>
    <t>名張市</t>
  </si>
  <si>
    <t>ﾅﾊﾞﾘｼ</t>
  </si>
  <si>
    <t>尾鷲市</t>
  </si>
  <si>
    <t>ｵﾜｾｼ</t>
  </si>
  <si>
    <t>ｳﾗｿｴｼ</t>
  </si>
  <si>
    <t>ｶﾒﾔﾏｼ</t>
  </si>
  <si>
    <t>473561</t>
  </si>
  <si>
    <t>242101</t>
  </si>
  <si>
    <t>水巻町</t>
  </si>
  <si>
    <t>北川村</t>
  </si>
  <si>
    <t>242110</t>
  </si>
  <si>
    <t>いちき串木野市</t>
  </si>
  <si>
    <t>285854</t>
  </si>
  <si>
    <t>岩手県矢巾町</t>
  </si>
  <si>
    <t>ｸﾏﾉｼ</t>
  </si>
  <si>
    <t>ｲﾃﾞﾁｮｳ</t>
  </si>
  <si>
    <t>大阪府松原市</t>
  </si>
  <si>
    <t>242128</t>
  </si>
  <si>
    <t>ｲﾅﾍﾞｼ</t>
  </si>
  <si>
    <t>ﾐｻｻﾁｮｳ</t>
  </si>
  <si>
    <t>久留米市</t>
  </si>
  <si>
    <t>志摩市</t>
  </si>
  <si>
    <t>尼崎市</t>
  </si>
  <si>
    <t>242152</t>
  </si>
  <si>
    <t>伊賀市</t>
  </si>
  <si>
    <t>長崎県新上五島町</t>
  </si>
  <si>
    <t>242161</t>
  </si>
  <si>
    <t>木曽岬町</t>
  </si>
  <si>
    <t>北栄町</t>
  </si>
  <si>
    <t>長野県南牧村</t>
  </si>
  <si>
    <t>北海道新十津川町</t>
  </si>
  <si>
    <t>ｷｿｻｷﾁｮｳ</t>
  </si>
  <si>
    <t>菰野町</t>
  </si>
  <si>
    <t>ｶﾜｺﾞｴﾁｮｳ</t>
  </si>
  <si>
    <t>向日市</t>
  </si>
  <si>
    <t>ﾀｷﾁｮｳ</t>
  </si>
  <si>
    <t>284424</t>
  </si>
  <si>
    <t>上富田町</t>
  </si>
  <si>
    <t>ﾒｲﾜﾁｮｳ</t>
  </si>
  <si>
    <t>大台町</t>
  </si>
  <si>
    <t>大竹市</t>
  </si>
  <si>
    <t>玉城町</t>
  </si>
  <si>
    <t>度会町</t>
  </si>
  <si>
    <t>群馬県</t>
    <rPh sb="0" eb="3">
      <t>グンマケン</t>
    </rPh>
    <phoneticPr fontId="19"/>
  </si>
  <si>
    <t>244716</t>
  </si>
  <si>
    <t>南伊勢町</t>
  </si>
  <si>
    <t>244724</t>
  </si>
  <si>
    <t>吹田市</t>
  </si>
  <si>
    <t>ｷﾎｸﾁｮｳ</t>
  </si>
  <si>
    <t>304212</t>
  </si>
  <si>
    <t>245437</t>
  </si>
  <si>
    <t>ｼﾓｲﾁﾁｮｳ</t>
  </si>
  <si>
    <t>紀宝町</t>
  </si>
  <si>
    <t>245623</t>
  </si>
  <si>
    <t>滋賀県</t>
    <rPh sb="0" eb="3">
      <t>シガケン</t>
    </rPh>
    <phoneticPr fontId="20"/>
  </si>
  <si>
    <t>大津市</t>
  </si>
  <si>
    <t>ｶﾐﾄﾝﾀﾞﾁｮｳ</t>
  </si>
  <si>
    <t>鹿児島県伊佐市</t>
  </si>
  <si>
    <t>252018</t>
  </si>
  <si>
    <t>彦根市</t>
  </si>
  <si>
    <t>ﾋｺﾈｼ</t>
  </si>
  <si>
    <t>ﾅｶﾞﾊﾏｼ</t>
  </si>
  <si>
    <t>ｴﾀｼﾞﾏｼ</t>
  </si>
  <si>
    <t>ｸｻﾂｼ</t>
  </si>
  <si>
    <t>豊前市</t>
  </si>
  <si>
    <t>守山市</t>
  </si>
  <si>
    <t>奈良県三宅町</t>
  </si>
  <si>
    <t>ﾓﾘﾔﾏｼ</t>
  </si>
  <si>
    <t>252077</t>
  </si>
  <si>
    <t>ﾘｯﾄｳｼ</t>
  </si>
  <si>
    <t>252085</t>
  </si>
  <si>
    <t>ｺｳｶｼ</t>
  </si>
  <si>
    <t>473081</t>
  </si>
  <si>
    <t>252093</t>
  </si>
  <si>
    <t>472123</t>
  </si>
  <si>
    <t>野洲市</t>
  </si>
  <si>
    <t>ﾔｽｼ</t>
  </si>
  <si>
    <t>252107</t>
  </si>
  <si>
    <t>252115</t>
  </si>
  <si>
    <t>大阪狭山市</t>
  </si>
  <si>
    <t>ﾋｶﾞｼｵｳﾐｼ</t>
  </si>
  <si>
    <t>沖縄県伊平屋村</t>
  </si>
  <si>
    <t>勝央町</t>
  </si>
  <si>
    <t>高島市</t>
  </si>
  <si>
    <t>252123</t>
  </si>
  <si>
    <t>253839</t>
  </si>
  <si>
    <t>372048</t>
  </si>
  <si>
    <t>ﾘﾕｳｵｳﾁｮｳ</t>
  </si>
  <si>
    <t>豊郷町</t>
  </si>
  <si>
    <t>東京都江東区</t>
  </si>
  <si>
    <t>愛荘町</t>
  </si>
  <si>
    <t>ｱｲｼｮｳﾁｮｳ</t>
  </si>
  <si>
    <t>254258</t>
  </si>
  <si>
    <t>254410</t>
  </si>
  <si>
    <t>ｺｳﾍﾞｼ</t>
  </si>
  <si>
    <t>田辺市</t>
  </si>
  <si>
    <t>254428</t>
  </si>
  <si>
    <t>多賀町</t>
  </si>
  <si>
    <t>京都府</t>
  </si>
  <si>
    <t>ﾊﾘﾏﾁｮｳ</t>
  </si>
  <si>
    <t>京都市</t>
  </si>
  <si>
    <t>ｷｮｳﾄｼ</t>
  </si>
  <si>
    <t>福知山市</t>
  </si>
  <si>
    <t>ﾌｸﾁﾔﾏｼ</t>
  </si>
  <si>
    <t>舞鶴市</t>
  </si>
  <si>
    <t>ﾏｲﾂﾞﾙｼ</t>
  </si>
  <si>
    <t>群馬県伊勢崎市</t>
  </si>
  <si>
    <t>神石高原町</t>
  </si>
  <si>
    <t>262021</t>
  </si>
  <si>
    <t>382027</t>
  </si>
  <si>
    <t>綾部市</t>
  </si>
  <si>
    <t>ｳｹﾝｿﾝ</t>
  </si>
  <si>
    <t>ｷｸﾁｼ</t>
  </si>
  <si>
    <t>ｱﾔﾍﾞｼ</t>
  </si>
  <si>
    <t>262030</t>
  </si>
  <si>
    <t>ｳｼﾞｼ</t>
  </si>
  <si>
    <t>ｶﾒｵｶｼ</t>
  </si>
  <si>
    <t>284645</t>
  </si>
  <si>
    <t>城陽市</t>
  </si>
  <si>
    <t>ｼﾞｮｳﾖｳｼ</t>
  </si>
  <si>
    <t>262081</t>
  </si>
  <si>
    <t>八幡市</t>
  </si>
  <si>
    <t>342106</t>
  </si>
  <si>
    <t>京田辺市</t>
  </si>
  <si>
    <t>京丹後市</t>
  </si>
  <si>
    <t>262145</t>
  </si>
  <si>
    <t>大山崎町</t>
  </si>
  <si>
    <t>久御山町</t>
  </si>
  <si>
    <t>263222</t>
  </si>
  <si>
    <t>ｳｼﾞﾀﾜﾗﾁｮｳ</t>
  </si>
  <si>
    <t>ｱﾝﾄﾞﾁｮｳ</t>
  </si>
  <si>
    <t>263648</t>
  </si>
  <si>
    <t>和束町</t>
  </si>
  <si>
    <t>福島県天栄村</t>
  </si>
  <si>
    <t>364037</t>
  </si>
  <si>
    <t>ﾜﾂﾞｶﾁｮｳ</t>
  </si>
  <si>
    <t>千葉県浦安市</t>
  </si>
  <si>
    <t>383864</t>
  </si>
  <si>
    <t>263656</t>
  </si>
  <si>
    <t>ｾｲｶﾁｮｳ</t>
  </si>
  <si>
    <t>264075</t>
  </si>
  <si>
    <t>大任町</t>
  </si>
  <si>
    <t>264636</t>
  </si>
  <si>
    <t>ｳﾀﾞｼ</t>
  </si>
  <si>
    <t>470007</t>
  </si>
  <si>
    <t>与謝野町</t>
  </si>
  <si>
    <t>ﾖｻﾉﾁｮｳ</t>
  </si>
  <si>
    <t>長崎県松浦市</t>
  </si>
  <si>
    <t>264652</t>
  </si>
  <si>
    <t>大阪府</t>
  </si>
  <si>
    <t>大阪府</t>
    <rPh sb="0" eb="3">
      <t>オオサカフ</t>
    </rPh>
    <phoneticPr fontId="20"/>
  </si>
  <si>
    <t>堺市</t>
  </si>
  <si>
    <t>271403</t>
  </si>
  <si>
    <t>埼玉県ふじみ野市</t>
  </si>
  <si>
    <t>岸和田市</t>
  </si>
  <si>
    <t>伊是名村</t>
  </si>
  <si>
    <t>ｷｼﾜﾀﾞｼ</t>
  </si>
  <si>
    <t>272027</t>
  </si>
  <si>
    <t>272035</t>
  </si>
  <si>
    <t>ｲｽﾞﾐｵｵﾂｼ</t>
  </si>
  <si>
    <t>272060</t>
  </si>
  <si>
    <t>飯南町</t>
  </si>
  <si>
    <t>ﾀｶﾂｷｼ</t>
  </si>
  <si>
    <t>353051</t>
  </si>
  <si>
    <t>272086</t>
  </si>
  <si>
    <t>枚方市</t>
  </si>
  <si>
    <t>茨木市</t>
  </si>
  <si>
    <t>千葉県鎌ケ谷市</t>
  </si>
  <si>
    <t>ｲﾊﾞﾗｷｼ</t>
  </si>
  <si>
    <t>272124</t>
  </si>
  <si>
    <t>334618</t>
  </si>
  <si>
    <t>★「リンク先」シートは管理用ですので、修正等しないようにご注意ください。</t>
    <rPh sb="5" eb="6">
      <t>サキ</t>
    </rPh>
    <rPh sb="11" eb="14">
      <t>カンリヨウ</t>
    </rPh>
    <rPh sb="19" eb="21">
      <t>シュウセイ</t>
    </rPh>
    <rPh sb="21" eb="22">
      <t>トウ</t>
    </rPh>
    <rPh sb="29" eb="31">
      <t>チュウイ</t>
    </rPh>
    <phoneticPr fontId="2"/>
  </si>
  <si>
    <t>北海道紋別市</t>
  </si>
  <si>
    <t>泉佐野市</t>
  </si>
  <si>
    <t>ｲｽﾞﾐｻﾉｼ</t>
  </si>
  <si>
    <t>宝塚市</t>
  </si>
  <si>
    <t>272159</t>
  </si>
  <si>
    <t>河内長野市</t>
  </si>
  <si>
    <t>ｶﾜﾁﾅｶﾞﾉｼ</t>
  </si>
  <si>
    <t>松原市</t>
  </si>
  <si>
    <t>大東市</t>
  </si>
  <si>
    <t>和泉市</t>
  </si>
  <si>
    <t>箕面市</t>
  </si>
  <si>
    <t>ﾐﾉｵｼ</t>
  </si>
  <si>
    <t>ｶｼﾜﾗｼ</t>
  </si>
  <si>
    <t>三重県東員町</t>
  </si>
  <si>
    <t>羽曳野市</t>
  </si>
  <si>
    <t>1_1_2 結婚希望者の出会いの機会づくりを目的としたイベント・スキルアップセミナー</t>
  </si>
  <si>
    <t>ｶﾄﾞﾏｼ</t>
  </si>
  <si>
    <t>272230</t>
  </si>
  <si>
    <t>摂津市</t>
  </si>
  <si>
    <t>ｾｯﾂｼ</t>
  </si>
  <si>
    <t>293636</t>
  </si>
  <si>
    <t>272248</t>
  </si>
  <si>
    <t>（非表示）</t>
    <rPh sb="1" eb="4">
      <t>ヒヒョウジ</t>
    </rPh>
    <phoneticPr fontId="2"/>
  </si>
  <si>
    <t>高石市</t>
  </si>
  <si>
    <t>ﾀｶｲｼｼ</t>
  </si>
  <si>
    <t>藤井寺市</t>
  </si>
  <si>
    <t>ﾌｼﾞｲﾃﾞﾗｼ</t>
  </si>
  <si>
    <t>東大阪市</t>
  </si>
  <si>
    <t>泉南市</t>
  </si>
  <si>
    <t>ﾀﾏﾉｼ</t>
  </si>
  <si>
    <t>ｾﾝﾅﾝｼ</t>
  </si>
  <si>
    <t>ｼｼﾞﾖｳﾅﾜﾃｼ</t>
  </si>
  <si>
    <t>ｶﾀﾉｼ</t>
  </si>
  <si>
    <t>272302</t>
  </si>
  <si>
    <t>F</t>
  </si>
  <si>
    <t>阪南市</t>
  </si>
  <si>
    <t>埼玉県朝霞市</t>
  </si>
  <si>
    <t>ｺﾞｳﾂｼ</t>
  </si>
  <si>
    <t>272329</t>
  </si>
  <si>
    <t>橋本市</t>
  </si>
  <si>
    <t>島本町</t>
  </si>
  <si>
    <t>412023</t>
  </si>
  <si>
    <t>ｼﾏﾓﾄﾁｮｳ</t>
  </si>
  <si>
    <t>豊能町</t>
  </si>
  <si>
    <t>ﾄﾖﾉﾁｮｳ</t>
  </si>
  <si>
    <t>ｽﾓﾄｼ</t>
  </si>
  <si>
    <t>熊本県芦北町</t>
  </si>
  <si>
    <t>能勢町</t>
  </si>
  <si>
    <t>292087</t>
  </si>
  <si>
    <t>忠岡町</t>
  </si>
  <si>
    <t>ﾀﾀﾞｵｶﾁｮｳ</t>
  </si>
  <si>
    <t>ｸﾏﾄﾘﾁｮｳ</t>
  </si>
  <si>
    <t>273619</t>
  </si>
  <si>
    <t>273627</t>
  </si>
  <si>
    <t>富山県南砺市</t>
  </si>
  <si>
    <t>東京都墨田区</t>
  </si>
  <si>
    <t>ﾀｲｼﾁｮｳ</t>
  </si>
  <si>
    <t>273813</t>
  </si>
  <si>
    <t>273821</t>
  </si>
  <si>
    <t>ﾁﾊﾔｱｶｻｶﾑﾗ</t>
  </si>
  <si>
    <t>淡路市</t>
  </si>
  <si>
    <t>273830</t>
  </si>
  <si>
    <t>茨城県小美玉市</t>
  </si>
  <si>
    <t>280003</t>
  </si>
  <si>
    <t>千葉県富里市</t>
  </si>
  <si>
    <t>神戸市</t>
  </si>
  <si>
    <t>281000</t>
  </si>
  <si>
    <t>ﾋﾒｼﾞｼ</t>
  </si>
  <si>
    <t>広島県広島県</t>
  </si>
  <si>
    <t>282014</t>
  </si>
  <si>
    <t>ｱﾏｶﾞｻｷｼ</t>
  </si>
  <si>
    <t>ｱｶｼｼ</t>
  </si>
  <si>
    <t>ﾅｶｸﾞｽｸｿﾝ</t>
  </si>
  <si>
    <t>ｶﾐｺﾞｵﾘﾁｮｳ</t>
  </si>
  <si>
    <t>徳島県松茂町</t>
  </si>
  <si>
    <t>282031</t>
  </si>
  <si>
    <t>新潟県小千谷市</t>
  </si>
  <si>
    <t>西宮市</t>
  </si>
  <si>
    <t>鳥栖市</t>
  </si>
  <si>
    <t>282057</t>
  </si>
  <si>
    <t>東京都練馬区</t>
  </si>
  <si>
    <t>芦屋市</t>
  </si>
  <si>
    <t>赤磐市</t>
  </si>
  <si>
    <t>伊丹市</t>
  </si>
  <si>
    <t>ｲﾀﾐｼ</t>
  </si>
  <si>
    <t>山形県金山町</t>
  </si>
  <si>
    <t>282073</t>
  </si>
  <si>
    <t>山形県庄内町</t>
  </si>
  <si>
    <t>ｱｲｵｲｼ</t>
  </si>
  <si>
    <t>282081</t>
  </si>
  <si>
    <t>282103</t>
  </si>
  <si>
    <t>282138</t>
  </si>
  <si>
    <t>454052</t>
  </si>
  <si>
    <t>282146</t>
  </si>
  <si>
    <t>282154</t>
  </si>
  <si>
    <t>萩市</t>
  </si>
  <si>
    <t>高砂市</t>
  </si>
  <si>
    <t>兵庫県伊丹市</t>
  </si>
  <si>
    <t>ﾀｶｻｺﾞｼ</t>
  </si>
  <si>
    <t>282162</t>
  </si>
  <si>
    <t>川西市</t>
  </si>
  <si>
    <t>福島県矢祭町</t>
  </si>
  <si>
    <t>三田市</t>
  </si>
  <si>
    <t>ｻﾝﾀﾞｼ</t>
  </si>
  <si>
    <t>京都府与謝野町</t>
  </si>
  <si>
    <t>加西市</t>
  </si>
  <si>
    <t>282201</t>
  </si>
  <si>
    <t>322075</t>
  </si>
  <si>
    <t>白浜町</t>
  </si>
  <si>
    <t>ﾀﾗｷﾞﾏﾁ</t>
  </si>
  <si>
    <t>篠山市</t>
  </si>
  <si>
    <t>465232</t>
  </si>
  <si>
    <t>ｻｻﾔﾏｼ</t>
  </si>
  <si>
    <t>有明広域行政事務組合</t>
  </si>
  <si>
    <t>282227</t>
  </si>
  <si>
    <t>重点メニュー</t>
    <rPh sb="0" eb="2">
      <t>ジュウテン</t>
    </rPh>
    <phoneticPr fontId="2"/>
  </si>
  <si>
    <t>丹波市</t>
  </si>
  <si>
    <t>292095</t>
  </si>
  <si>
    <t>南あわじ市</t>
  </si>
  <si>
    <t>ﾐﾅﾐｱﾜｼﾞｼ</t>
  </si>
  <si>
    <t>ｱｻｺﾞｼ</t>
  </si>
  <si>
    <t>肝付町</t>
  </si>
  <si>
    <t>ﾋﾗﾄﾞｼ</t>
  </si>
  <si>
    <t>ｱﾜｼﾞｼ</t>
  </si>
  <si>
    <t>282260</t>
  </si>
  <si>
    <t>ｽｸﾓｼ</t>
  </si>
  <si>
    <t>宍粟市</t>
  </si>
  <si>
    <t>新富町</t>
  </si>
  <si>
    <t>加東市</t>
  </si>
  <si>
    <t>293628</t>
  </si>
  <si>
    <t>282286</t>
  </si>
  <si>
    <t>ﾀﾂﾉｼ</t>
  </si>
  <si>
    <t>282294</t>
  </si>
  <si>
    <t>多可町</t>
  </si>
  <si>
    <t>ﾀｶﾁｮｳ</t>
  </si>
  <si>
    <t>ｲﾅﾐﾁｮｳ</t>
  </si>
  <si>
    <t>283819</t>
  </si>
  <si>
    <t>播磨町</t>
  </si>
  <si>
    <t>香川県坂出市</t>
  </si>
  <si>
    <t>283827</t>
  </si>
  <si>
    <t>市川町</t>
  </si>
  <si>
    <t>ｲﾁｶﾜﾁｮｳ</t>
  </si>
  <si>
    <t>ﾌｸｻｷﾁｮｳ</t>
  </si>
  <si>
    <t>284467</t>
  </si>
  <si>
    <t>284815</t>
  </si>
  <si>
    <t>285013</t>
  </si>
  <si>
    <t>香美町</t>
  </si>
  <si>
    <t>ﾅﾗｼ</t>
  </si>
  <si>
    <t>青森県深浦町</t>
  </si>
  <si>
    <t>ｵｵﾏﾁﾁｮｳ</t>
  </si>
  <si>
    <t>東かがわ市</t>
  </si>
  <si>
    <t>292010</t>
  </si>
  <si>
    <t>292028</t>
  </si>
  <si>
    <t>332101</t>
  </si>
  <si>
    <t>342092</t>
  </si>
  <si>
    <t>292036</t>
  </si>
  <si>
    <t>福岡県太宰府市</t>
  </si>
  <si>
    <t>橿原市</t>
  </si>
  <si>
    <t>402061</t>
  </si>
  <si>
    <t>292061</t>
  </si>
  <si>
    <t>石川県内灘町</t>
  </si>
  <si>
    <t>292079</t>
  </si>
  <si>
    <t>河合町</t>
  </si>
  <si>
    <t>ﾏｸﾗｻﾞｷｼ</t>
  </si>
  <si>
    <t>御所市</t>
  </si>
  <si>
    <t>ｺﾞｾｼ</t>
  </si>
  <si>
    <t>生駒市</t>
  </si>
  <si>
    <t>北海道滝川市</t>
  </si>
  <si>
    <t>香芝市</t>
  </si>
  <si>
    <t>葛城市</t>
  </si>
  <si>
    <t>292125</t>
  </si>
  <si>
    <t>山添村</t>
  </si>
  <si>
    <t>293229</t>
  </si>
  <si>
    <t>静岡県藤枝市</t>
  </si>
  <si>
    <t>ﾍｸﾞﾘﾁｮｳ</t>
  </si>
  <si>
    <t>青森県七戸町</t>
  </si>
  <si>
    <t>ｻﾝｺﾞｳﾁｮｳ</t>
  </si>
  <si>
    <t>ｳﾐﾏﾁ</t>
  </si>
  <si>
    <t>斑鳩町</t>
  </si>
  <si>
    <t>ｲｶﾙｶﾞﾁｮｳ</t>
  </si>
  <si>
    <t>ｶﾜﾆｼﾁｮｳ</t>
  </si>
  <si>
    <t>293610</t>
  </si>
  <si>
    <t>ｲﾄﾏﾝｼ</t>
  </si>
  <si>
    <t>曽爾村</t>
  </si>
  <si>
    <t>293865</t>
  </si>
  <si>
    <t>長洲町</t>
  </si>
  <si>
    <t>明日香村</t>
  </si>
  <si>
    <t>ｱｽｶﾑﾗ</t>
  </si>
  <si>
    <t>434035</t>
  </si>
  <si>
    <t>294021</t>
  </si>
  <si>
    <t>上牧町</t>
  </si>
  <si>
    <t>ｶﾝﾏｷﾁｮｳ</t>
  </si>
  <si>
    <t>294241</t>
  </si>
  <si>
    <t>宮城県山元町</t>
  </si>
  <si>
    <t>294250</t>
  </si>
  <si>
    <t>ｵｵｻｷｶﾐｼﾞﾏﾁｮｳ</t>
  </si>
  <si>
    <t>ｸﾚｼ</t>
  </si>
  <si>
    <t>岐阜県岐阜市</t>
  </si>
  <si>
    <t>ｶﾜｲﾁｮｳ</t>
  </si>
  <si>
    <t>大淀町</t>
  </si>
  <si>
    <t>新潟県柏崎市</t>
  </si>
  <si>
    <t>下市町</t>
  </si>
  <si>
    <t>黒滝村</t>
  </si>
  <si>
    <t>ｼﾗﾊﾏﾁｮｳ</t>
  </si>
  <si>
    <t>ｸﾛﾀｷﾑﾗ</t>
  </si>
  <si>
    <t>294446</t>
  </si>
  <si>
    <t>野迫川村</t>
  </si>
  <si>
    <t>岐阜県関市</t>
  </si>
  <si>
    <t>ﾉｾｶﾞﾜﾑﾗ</t>
  </si>
  <si>
    <t>ﾄﾂｶﾜﾑﾗ</t>
  </si>
  <si>
    <t>294497</t>
  </si>
  <si>
    <t>長野県阿南町</t>
  </si>
  <si>
    <t>青森県横浜町</t>
  </si>
  <si>
    <t>上北山村</t>
  </si>
  <si>
    <t>294519</t>
  </si>
  <si>
    <t>294527</t>
  </si>
  <si>
    <t>愛知県阿久比町</t>
  </si>
  <si>
    <t>東吉野村</t>
  </si>
  <si>
    <t>ﾋｶﾞｼﾖｼﾉﾑﾗ</t>
  </si>
  <si>
    <t>三重県亀山市</t>
  </si>
  <si>
    <t>和歌山県</t>
    <rPh sb="0" eb="4">
      <t>ワカヤマケン</t>
    </rPh>
    <phoneticPr fontId="20"/>
  </si>
  <si>
    <t>埼玉県羽生市</t>
  </si>
  <si>
    <t>300004</t>
  </si>
  <si>
    <t>(対象経費</t>
    <rPh sb="1" eb="3">
      <t>タイショウ</t>
    </rPh>
    <rPh sb="3" eb="5">
      <t>ケイヒ</t>
    </rPh>
    <phoneticPr fontId="2"/>
  </si>
  <si>
    <t>宮城県東松島市</t>
  </si>
  <si>
    <t>北海道小樽市</t>
  </si>
  <si>
    <t>ﾜｶﾔﾏｼ</t>
  </si>
  <si>
    <t>地域少子化対策重点推進交付金（令和５年度実施事業）実施計画総括表</t>
  </si>
  <si>
    <t>302015</t>
  </si>
  <si>
    <t>かつらぎ町</t>
  </si>
  <si>
    <t>ｶｲﾅﾝｼ</t>
  </si>
  <si>
    <t>302023</t>
  </si>
  <si>
    <t>302031</t>
  </si>
  <si>
    <t>400009</t>
  </si>
  <si>
    <t>ｱﾘﾀﾞｼ</t>
  </si>
  <si>
    <t>岩手県宮古市</t>
  </si>
  <si>
    <t>大分県</t>
    <rPh sb="0" eb="3">
      <t>オオイタケン</t>
    </rPh>
    <phoneticPr fontId="20"/>
  </si>
  <si>
    <t>御坊市</t>
  </si>
  <si>
    <t>302058</t>
  </si>
  <si>
    <t>三木町</t>
  </si>
  <si>
    <t>ｼﾝｸﾞｳｼ</t>
  </si>
  <si>
    <t>福島県金山町</t>
  </si>
  <si>
    <t>302074</t>
  </si>
  <si>
    <t>愛媛県愛媛県</t>
  </si>
  <si>
    <t>山形県尾花沢市</t>
  </si>
  <si>
    <t>ｷﾉｶﾜｼ</t>
  </si>
  <si>
    <t>302082</t>
  </si>
  <si>
    <t>紀美野町</t>
  </si>
  <si>
    <t>435147</t>
  </si>
  <si>
    <t>ｷﾐﾉﾁｮｳ</t>
  </si>
  <si>
    <t>九度山町</t>
  </si>
  <si>
    <t>高野町</t>
  </si>
  <si>
    <t>ﾕｱｻﾁｮｳ</t>
  </si>
  <si>
    <t>広川町</t>
  </si>
  <si>
    <t>ｱﾘﾀﾞｶﾞﾜﾁｮｳ</t>
  </si>
  <si>
    <t>303666</t>
  </si>
  <si>
    <t>303836</t>
  </si>
  <si>
    <t>ﾊﾔｼﾏﾁｮｳ</t>
  </si>
  <si>
    <t>奈良県橿原市</t>
  </si>
  <si>
    <t>みなべ町</t>
  </si>
  <si>
    <t>ﾐﾅﾍﾞﾁｮｳ</t>
  </si>
  <si>
    <t>静岡県</t>
    <rPh sb="0" eb="3">
      <t>シズオカケン</t>
    </rPh>
    <phoneticPr fontId="19"/>
  </si>
  <si>
    <t>303917</t>
  </si>
  <si>
    <t>日高川町</t>
  </si>
  <si>
    <t>ﾋﾀﾞｶｶﾞﾜﾁｮｳ</t>
  </si>
  <si>
    <t>長野県宮田村</t>
  </si>
  <si>
    <t>303925</t>
  </si>
  <si>
    <t>岐阜県揖斐川町</t>
  </si>
  <si>
    <t>304042</t>
  </si>
  <si>
    <t>412066</t>
  </si>
  <si>
    <t>ｽｻﾐﾁｮｳ</t>
  </si>
  <si>
    <t>382043</t>
  </si>
  <si>
    <t>太地町</t>
  </si>
  <si>
    <t>304221</t>
  </si>
  <si>
    <t>東京都稲城市</t>
  </si>
  <si>
    <t>ｺｻﾞｶﾞﾜﾁｮｳ</t>
  </si>
  <si>
    <t>直方市</t>
  </si>
  <si>
    <t>304271</t>
  </si>
  <si>
    <t>串本町</t>
  </si>
  <si>
    <t>宮城県利府町</t>
  </si>
  <si>
    <t>屋久島町</t>
  </si>
  <si>
    <t>鳥取県</t>
  </si>
  <si>
    <t>三重県御浜町</t>
  </si>
  <si>
    <t>鳥取県</t>
    <rPh sb="0" eb="3">
      <t>トットリケン</t>
    </rPh>
    <phoneticPr fontId="20"/>
  </si>
  <si>
    <t>310000</t>
  </si>
  <si>
    <t>312011</t>
  </si>
  <si>
    <t>ｻｶﾜﾁｮｳ</t>
  </si>
  <si>
    <t>米子市</t>
  </si>
  <si>
    <t>465291</t>
  </si>
  <si>
    <t>倉吉市</t>
  </si>
  <si>
    <t>ﾓﾄﾌﾞﾁｮｳ</t>
  </si>
  <si>
    <t>ｸﾗﾖｼｼ</t>
  </si>
  <si>
    <t>312037</t>
  </si>
  <si>
    <t>南阿蘇村</t>
  </si>
  <si>
    <t>境港市</t>
  </si>
  <si>
    <t>434442</t>
  </si>
  <si>
    <t>ﾁｸｼﾉｼ</t>
  </si>
  <si>
    <t>325287</t>
  </si>
  <si>
    <t>312045</t>
  </si>
  <si>
    <t>岩美町</t>
  </si>
  <si>
    <t>愛知県清須市</t>
  </si>
  <si>
    <t>ﾁﾂﾞﾁｮｳ</t>
  </si>
  <si>
    <t>313289</t>
  </si>
  <si>
    <t>八頭町</t>
  </si>
  <si>
    <t>ﾔｽﾞﾁｮｳ</t>
  </si>
  <si>
    <t>佐那河内村</t>
  </si>
  <si>
    <t>313645</t>
  </si>
  <si>
    <t>和歌山県古座川町</t>
  </si>
  <si>
    <t>313700</t>
  </si>
  <si>
    <t>琴浦町</t>
  </si>
  <si>
    <t>浜田市</t>
  </si>
  <si>
    <t>313718</t>
  </si>
  <si>
    <t>313726</t>
  </si>
  <si>
    <t>日吉津村</t>
  </si>
  <si>
    <t>ﾋｴﾂﾞｿﾝ</t>
  </si>
  <si>
    <t>313840</t>
  </si>
  <si>
    <t>313866</t>
  </si>
  <si>
    <t>伯耆町</t>
  </si>
  <si>
    <t>ﾎｳｷﾁｮｳ</t>
  </si>
  <si>
    <t>313904</t>
  </si>
  <si>
    <t>日南町</t>
  </si>
  <si>
    <t>笠岡市</t>
  </si>
  <si>
    <t>ｺｳﾌﾁｮｳ</t>
  </si>
  <si>
    <t>島根県</t>
    <rPh sb="0" eb="3">
      <t>シマネケン</t>
    </rPh>
    <phoneticPr fontId="20"/>
  </si>
  <si>
    <t>320005</t>
  </si>
  <si>
    <t>兵庫県稲美町</t>
  </si>
  <si>
    <t>埼玉県飯能市</t>
  </si>
  <si>
    <t>322041</t>
  </si>
  <si>
    <t>413453</t>
  </si>
  <si>
    <t>大田市</t>
  </si>
  <si>
    <t>322059</t>
  </si>
  <si>
    <t>ﾔｽｷﾞｼ</t>
  </si>
  <si>
    <t>江津市</t>
  </si>
  <si>
    <t>ｳﾝﾅﾝｼ</t>
  </si>
  <si>
    <t>323438</t>
  </si>
  <si>
    <t>川本町</t>
  </si>
  <si>
    <t>ｵｵﾅﾝﾁｮｳ</t>
  </si>
  <si>
    <t>愛知県長久手市</t>
  </si>
  <si>
    <t>ﾖｼｶﾁｮｳ</t>
  </si>
  <si>
    <t>福島県塙町</t>
  </si>
  <si>
    <t>325058</t>
  </si>
  <si>
    <t>海士町</t>
  </si>
  <si>
    <t>ｱﾏﾁｮｳ</t>
  </si>
  <si>
    <t>325261</t>
  </si>
  <si>
    <t>香川県</t>
  </si>
  <si>
    <t>岡山県</t>
  </si>
  <si>
    <t>330001</t>
  </si>
  <si>
    <t>諫早市</t>
  </si>
  <si>
    <t>ｸﾗｼｷｼ</t>
  </si>
  <si>
    <t>332020</t>
  </si>
  <si>
    <t>332038</t>
  </si>
  <si>
    <t>玉野市</t>
  </si>
  <si>
    <t>332054</t>
  </si>
  <si>
    <t>382132</t>
  </si>
  <si>
    <t>ｲﾊﾞﾗｼ</t>
  </si>
  <si>
    <t>高梁市</t>
  </si>
  <si>
    <t>岩手県金ケ崎町</t>
  </si>
  <si>
    <t>332097</t>
  </si>
  <si>
    <t>新見市</t>
  </si>
  <si>
    <t>備前市</t>
  </si>
  <si>
    <t>福岡県桂川町</t>
  </si>
  <si>
    <t>ｾﾄｳﾁｼ</t>
  </si>
  <si>
    <t>宮若市</t>
  </si>
  <si>
    <t>332127</t>
  </si>
  <si>
    <t>332135</t>
  </si>
  <si>
    <t>美作市</t>
  </si>
  <si>
    <t>332151</t>
  </si>
  <si>
    <t>石川県石川県</t>
  </si>
  <si>
    <t>和気町</t>
  </si>
  <si>
    <t>里庄町</t>
  </si>
  <si>
    <t>ｻﾄｼｮｳﾁｮｳ</t>
  </si>
  <si>
    <t>334456</t>
  </si>
  <si>
    <t xml:space="preserve">１　Ｂ欄には、交付要綱第３条にいう寄付金その他の収入額を記入すること。         
２　E欄には、C欄とD欄を比較して少ない方の額に別添表に定める補助率を乗じた額（円未満切り捨て）を記入すること。
３　F欄には、交付要綱第３条に定める基準額を記入すること。 
４　G欄には、E欄とF欄を比較して少ない方の額を記入すること。都道府県又は市町村ごとの合計額に1,000円未満の端数が生じた場合は、これを切り捨てること。
５　「備考」欄には、結婚新生活支援事業を実施する際には新規見込世帯数（年齢別内訳）、継続補助見込世帯数及び継続補助の対象経費を記入し、変更交付申請の際には当該変更部分が分かる字句を記載すること。    
６　金額がない場合には「０」を記入すること。 </t>
    <rPh sb="48" eb="49">
      <t>ラン</t>
    </rPh>
    <rPh sb="53" eb="54">
      <t>ラン</t>
    </rPh>
    <rPh sb="56" eb="57">
      <t>ラン</t>
    </rPh>
    <rPh sb="58" eb="60">
      <t>ヒカク</t>
    </rPh>
    <rPh sb="62" eb="63">
      <t>スク</t>
    </rPh>
    <rPh sb="65" eb="66">
      <t>ホウ</t>
    </rPh>
    <rPh sb="67" eb="68">
      <t>ガク</t>
    </rPh>
    <rPh sb="69" eb="71">
      <t>ベッテン</t>
    </rPh>
    <rPh sb="71" eb="72">
      <t>ヒョウ</t>
    </rPh>
    <rPh sb="73" eb="74">
      <t>サダ</t>
    </rPh>
    <rPh sb="76" eb="79">
      <t>ホジョリツ</t>
    </rPh>
    <rPh sb="80" eb="81">
      <t>ジョウ</t>
    </rPh>
    <rPh sb="83" eb="84">
      <t>ガク</t>
    </rPh>
    <rPh sb="85" eb="86">
      <t>エン</t>
    </rPh>
    <rPh sb="86" eb="88">
      <t>ミマン</t>
    </rPh>
    <rPh sb="88" eb="89">
      <t>キ</t>
    </rPh>
    <rPh sb="90" eb="91">
      <t>ス</t>
    </rPh>
    <rPh sb="94" eb="96">
      <t>キニュウ</t>
    </rPh>
    <rPh sb="136" eb="137">
      <t>ラン</t>
    </rPh>
    <rPh sb="141" eb="142">
      <t>ラン</t>
    </rPh>
    <rPh sb="144" eb="145">
      <t>ラン</t>
    </rPh>
    <rPh sb="146" eb="148">
      <t>ヒカク</t>
    </rPh>
    <rPh sb="150" eb="151">
      <t>スク</t>
    </rPh>
    <rPh sb="153" eb="154">
      <t>ホウ</t>
    </rPh>
    <rPh sb="155" eb="156">
      <t>ガク</t>
    </rPh>
    <rPh sb="157" eb="159">
      <t>キニュウ</t>
    </rPh>
    <rPh sb="164" eb="168">
      <t>トドウフケン</t>
    </rPh>
    <rPh sb="168" eb="169">
      <t>マタ</t>
    </rPh>
    <rPh sb="170" eb="173">
      <t>シチョウソン</t>
    </rPh>
    <rPh sb="176" eb="178">
      <t>ゴウケイ</t>
    </rPh>
    <rPh sb="178" eb="179">
      <t>ガク</t>
    </rPh>
    <rPh sb="185" eb="186">
      <t>エン</t>
    </rPh>
    <rPh sb="186" eb="188">
      <t>ミマン</t>
    </rPh>
    <rPh sb="189" eb="191">
      <t>ハスウ</t>
    </rPh>
    <rPh sb="192" eb="193">
      <t>ショウ</t>
    </rPh>
    <rPh sb="195" eb="197">
      <t>バアイ</t>
    </rPh>
    <rPh sb="202" eb="203">
      <t>キ</t>
    </rPh>
    <rPh sb="204" eb="205">
      <t>ス</t>
    </rPh>
    <rPh sb="274" eb="276">
      <t>キニュウ</t>
    </rPh>
    <phoneticPr fontId="2"/>
  </si>
  <si>
    <t>茨城県神栖市</t>
  </si>
  <si>
    <t>ﾔｶｹﾞﾁｮｳ</t>
  </si>
  <si>
    <t>滋賀県甲良町</t>
  </si>
  <si>
    <t>新庄村</t>
  </si>
  <si>
    <t>335860</t>
  </si>
  <si>
    <t>鏡野町</t>
  </si>
  <si>
    <t>ｶｶﾞﾐﾉﾁｮｳ</t>
  </si>
  <si>
    <r>
      <t>★</t>
    </r>
    <r>
      <rPr>
        <u/>
        <sz val="11"/>
        <color rgb="FFFF0000"/>
        <rFont val="ＭＳ Ｐゴシック"/>
      </rPr>
      <t>クリーム色セルは</t>
    </r>
    <r>
      <rPr>
        <sz val="11"/>
        <color auto="1"/>
        <rFont val="ＭＳ Ｐゴシック"/>
      </rPr>
      <t>入力漏れが多い箇所ですので、</t>
    </r>
    <r>
      <rPr>
        <u/>
        <sz val="11"/>
        <color rgb="FFFF0000"/>
        <rFont val="ＭＳ Ｐゴシック"/>
      </rPr>
      <t>提出前に再度チェック</t>
    </r>
    <r>
      <rPr>
        <sz val="11"/>
        <color auto="1"/>
        <rFont val="ＭＳ Ｐゴシック"/>
      </rPr>
      <t>してください。</t>
    </r>
    <rPh sb="5" eb="6">
      <t>イロ</t>
    </rPh>
    <rPh sb="9" eb="11">
      <t>ニュウリョク</t>
    </rPh>
    <rPh sb="11" eb="12">
      <t>モ</t>
    </rPh>
    <rPh sb="14" eb="15">
      <t>オオ</t>
    </rPh>
    <rPh sb="16" eb="18">
      <t>カショ</t>
    </rPh>
    <rPh sb="23" eb="25">
      <t>テイシュツ</t>
    </rPh>
    <rPh sb="25" eb="26">
      <t>マエ</t>
    </rPh>
    <rPh sb="27" eb="29">
      <t>サイド</t>
    </rPh>
    <phoneticPr fontId="2"/>
  </si>
  <si>
    <t>336068</t>
  </si>
  <si>
    <t>ﾅﾝｶﾝﾏﾁ</t>
  </si>
  <si>
    <t>西粟倉村</t>
  </si>
  <si>
    <t>336432</t>
  </si>
  <si>
    <t>336661</t>
  </si>
  <si>
    <t>吉備中央町</t>
  </si>
  <si>
    <t>広島県</t>
  </si>
  <si>
    <t>340006</t>
  </si>
  <si>
    <t>ﾋﾛｼﾏｼ</t>
  </si>
  <si>
    <t>341002</t>
  </si>
  <si>
    <t>352012</t>
  </si>
  <si>
    <t>342033</t>
  </si>
  <si>
    <t>尾道市</t>
  </si>
  <si>
    <t>福山市</t>
  </si>
  <si>
    <t>342084</t>
  </si>
  <si>
    <t>ｼｮｳﾊﾞﾗｼ</t>
  </si>
  <si>
    <t>東広島市</t>
  </si>
  <si>
    <t>ﾋｶﾞｼﾋﾛｼﾏｼ</t>
  </si>
  <si>
    <t>ﾊﾂｶｲﾁｼ</t>
  </si>
  <si>
    <t>ｱｷﾀｶﾀｼ</t>
  </si>
  <si>
    <t>江田島市</t>
  </si>
  <si>
    <t>府中町</t>
  </si>
  <si>
    <t>大分県</t>
    <rPh sb="0" eb="3">
      <t>オオイタケン</t>
    </rPh>
    <phoneticPr fontId="19"/>
  </si>
  <si>
    <t>ﾌﾁｭｳﾁｮｳ</t>
  </si>
  <si>
    <t>北海道天塩町</t>
  </si>
  <si>
    <t>海田町</t>
  </si>
  <si>
    <t>ｶｲﾀﾁｮｳ</t>
  </si>
  <si>
    <t>福井県勝山市</t>
  </si>
  <si>
    <t>343048</t>
  </si>
  <si>
    <t>ｸﾏﾉﾁｮｳ</t>
  </si>
  <si>
    <t>343072</t>
  </si>
  <si>
    <t>ｻｶﾁｮｳ</t>
  </si>
  <si>
    <t>343099</t>
  </si>
  <si>
    <t>千葉県睦沢町</t>
  </si>
  <si>
    <t>北広島町</t>
  </si>
  <si>
    <t>長崎県諫早市</t>
  </si>
  <si>
    <t>ｷﾀﾋﾛｼﾏﾁｮｳ</t>
  </si>
  <si>
    <t>343692</t>
  </si>
  <si>
    <t>大崎上島町</t>
  </si>
  <si>
    <t>世羅町</t>
  </si>
  <si>
    <t>ｾﾗﾁｮｳ</t>
  </si>
  <si>
    <t>ｱﾅﾝｼ</t>
  </si>
  <si>
    <t>344621</t>
  </si>
  <si>
    <t>ｼﾞﾝｾｷｺｳｹﾞﾝﾁｮｳ</t>
  </si>
  <si>
    <t>345458</t>
  </si>
  <si>
    <t>山口県</t>
    <rPh sb="0" eb="3">
      <t>ヤマグチケン</t>
    </rPh>
    <phoneticPr fontId="20"/>
  </si>
  <si>
    <t>350001</t>
  </si>
  <si>
    <t>下関市</t>
  </si>
  <si>
    <t>ｼﾓﾉｾｷｼ</t>
  </si>
  <si>
    <t>宇部市</t>
  </si>
  <si>
    <t>大阪府熊取町</t>
  </si>
  <si>
    <t>454290</t>
  </si>
  <si>
    <t>山口市</t>
  </si>
  <si>
    <t>352039</t>
  </si>
  <si>
    <t>ﾊｷﾞｼ</t>
  </si>
  <si>
    <t>沖縄県沖縄県</t>
  </si>
  <si>
    <t>防府市</t>
  </si>
  <si>
    <t>ﾎｳﾌｼ</t>
  </si>
  <si>
    <t>下松市</t>
  </si>
  <si>
    <t>ｸﾀﾞﾏﾂｼ</t>
  </si>
  <si>
    <t>352071</t>
  </si>
  <si>
    <t>岩国市</t>
  </si>
  <si>
    <t>長門市</t>
  </si>
  <si>
    <t>ﾅｶﾞﾄｼ</t>
  </si>
  <si>
    <t>コンシェルジュ</t>
  </si>
  <si>
    <t>352110</t>
  </si>
  <si>
    <t>茨城県潮来市</t>
  </si>
  <si>
    <t>柳井市</t>
  </si>
  <si>
    <t>佐賀県基山町</t>
  </si>
  <si>
    <t>福島県桑折町</t>
  </si>
  <si>
    <t>ｻﾝﾖｳｵﾉﾀﾞｼ</t>
  </si>
  <si>
    <t>352161</t>
  </si>
  <si>
    <t>ｽｵｳｵｵｼﾏﾁｮｳ</t>
  </si>
  <si>
    <t>353213</t>
  </si>
  <si>
    <t>上関町</t>
  </si>
  <si>
    <t>ﾀﾌﾞｾﾁｮｳ</t>
  </si>
  <si>
    <t>353434</t>
  </si>
  <si>
    <t>平生町</t>
  </si>
  <si>
    <t>465011</t>
  </si>
  <si>
    <t>353442</t>
  </si>
  <si>
    <t>阿武町</t>
  </si>
  <si>
    <t>京都府亀岡市</t>
  </si>
  <si>
    <t>ｱﾌﾞﾁｮｳ</t>
  </si>
  <si>
    <t>山口県田布施町</t>
  </si>
  <si>
    <t>徳島県</t>
  </si>
  <si>
    <t>360007</t>
  </si>
  <si>
    <t>東京都清瀬市</t>
  </si>
  <si>
    <t>362018</t>
  </si>
  <si>
    <t>ﾅﾙﾄｼ</t>
  </si>
  <si>
    <t>ｺﾏﾂｼﾏｼ</t>
  </si>
  <si>
    <t>大阪府藤井寺市</t>
  </si>
  <si>
    <t>ｼｲﾊﾞｿﾝ</t>
  </si>
  <si>
    <t>362034</t>
  </si>
  <si>
    <t>362042</t>
  </si>
  <si>
    <t>吉野川市</t>
  </si>
  <si>
    <t>362051</t>
  </si>
  <si>
    <t>阿波市</t>
  </si>
  <si>
    <t>ｱﾜｼ</t>
  </si>
  <si>
    <t>京都府京都市</t>
  </si>
  <si>
    <t>362069</t>
  </si>
  <si>
    <t>美馬市</t>
  </si>
  <si>
    <t>予算区分</t>
    <rPh sb="0" eb="2">
      <t>ヨサン</t>
    </rPh>
    <rPh sb="2" eb="4">
      <t>クブン</t>
    </rPh>
    <phoneticPr fontId="2"/>
  </si>
  <si>
    <t>ﾐﾏｼ</t>
  </si>
  <si>
    <t>362077</t>
  </si>
  <si>
    <t>362085</t>
  </si>
  <si>
    <t>422126</t>
  </si>
  <si>
    <t>ｶﾂｳﾗﾁｮｳ</t>
  </si>
  <si>
    <t>363014</t>
  </si>
  <si>
    <t>ﾋｵｷｼ</t>
  </si>
  <si>
    <t>ｶﾐｶﾂﾁｮｳ</t>
  </si>
  <si>
    <t>さぬき市</t>
  </si>
  <si>
    <t>363022</t>
  </si>
  <si>
    <t>ｻﾅｺﾞｳﾁｿﾝ</t>
  </si>
  <si>
    <t>ｲｼｲﾁｮｳ</t>
  </si>
  <si>
    <t>363413</t>
  </si>
  <si>
    <t>那賀町</t>
  </si>
  <si>
    <t>ｲｶﾀﾁｮｳ</t>
  </si>
  <si>
    <t>363685</t>
  </si>
  <si>
    <t>牟岐町</t>
  </si>
  <si>
    <t>ﾑｷﾞﾁｮｳ</t>
  </si>
  <si>
    <t>363839</t>
  </si>
  <si>
    <t>G</t>
  </si>
  <si>
    <t>美波町</t>
  </si>
  <si>
    <t>海陽町</t>
  </si>
  <si>
    <t>茨城県日立市</t>
  </si>
  <si>
    <t>382159</t>
  </si>
  <si>
    <t>ｶｲﾖｳﾁｮｳ</t>
  </si>
  <si>
    <t>363880</t>
  </si>
  <si>
    <t>北島町</t>
  </si>
  <si>
    <t>ｷﾀｼﾞﾏﾁｮｳ</t>
  </si>
  <si>
    <t>364029</t>
  </si>
  <si>
    <t>藍住町</t>
  </si>
  <si>
    <t>沖縄県国頭村</t>
  </si>
  <si>
    <t>ｱｲｽﾞﾐﾁｮｳ</t>
  </si>
  <si>
    <t>ｲﾀﾉﾁｮｳ</t>
  </si>
  <si>
    <t>364045</t>
  </si>
  <si>
    <t>上板町</t>
  </si>
  <si>
    <t>ｶﾐｲﾀﾁｮｳ</t>
  </si>
  <si>
    <t>ﾋｶﾞｼﾐﾖｼﾁｮｳ</t>
  </si>
  <si>
    <t>高知県佐川町</t>
  </si>
  <si>
    <t>ｵﾁﾞｶﾁｮｳ</t>
  </si>
  <si>
    <t>364894</t>
  </si>
  <si>
    <t>370002</t>
  </si>
  <si>
    <t>高松市</t>
  </si>
  <si>
    <t>ﾀｶﾏﾂｼ</t>
  </si>
  <si>
    <t>ｺｳｼｼ</t>
  </si>
  <si>
    <t>372013</t>
  </si>
  <si>
    <t>473812</t>
  </si>
  <si>
    <t>丸亀市</t>
  </si>
  <si>
    <t>ﾏﾙｶﾞﾒｼ</t>
  </si>
  <si>
    <t>岐阜県神戸町</t>
  </si>
  <si>
    <t>ｻｶｲﾃﾞｼ</t>
  </si>
  <si>
    <t>善通寺市</t>
  </si>
  <si>
    <t>観音寺市</t>
  </si>
  <si>
    <t>372064</t>
  </si>
  <si>
    <t>ﾋｶﾞｼｶｶﾞﾜｼ</t>
  </si>
  <si>
    <t>372072</t>
  </si>
  <si>
    <t>372081</t>
  </si>
  <si>
    <t>福岡県朝倉市</t>
  </si>
  <si>
    <t>ﾄﾉｼｮｳﾁｮｳ</t>
  </si>
  <si>
    <t>岡山県</t>
    <rPh sb="0" eb="3">
      <t>オカヤマケン</t>
    </rPh>
    <phoneticPr fontId="19"/>
  </si>
  <si>
    <t>小豆島町</t>
  </si>
  <si>
    <t>香川県小豆島町</t>
  </si>
  <si>
    <t>ｼｮｳﾄﾞｼﾏﾁｮｳ</t>
  </si>
  <si>
    <t>山梨県甲斐市</t>
  </si>
  <si>
    <t>373249</t>
  </si>
  <si>
    <t>直島町</t>
  </si>
  <si>
    <t>ﾅｵｼﾏﾁｮｳ</t>
  </si>
  <si>
    <t>373648</t>
  </si>
  <si>
    <t>宇多津町</t>
  </si>
  <si>
    <t>373869</t>
  </si>
  <si>
    <t>綾川町</t>
  </si>
  <si>
    <t>愛知県岡崎市</t>
  </si>
  <si>
    <t>ｵｵｷﾏﾁ</t>
  </si>
  <si>
    <t>ｱﾔｶﾞﾜﾁｮｳ</t>
  </si>
  <si>
    <t>373877</t>
  </si>
  <si>
    <t>大阪府岬町</t>
  </si>
  <si>
    <t>埼玉県長瀞町</t>
  </si>
  <si>
    <t>琴平町</t>
  </si>
  <si>
    <t>北海道雄武町</t>
  </si>
  <si>
    <t>ｺﾄﾋﾗﾁｮｳ</t>
  </si>
  <si>
    <t>ﾀﾄﾞﾂﾁｮｳ</t>
  </si>
  <si>
    <t>374041</t>
  </si>
  <si>
    <t>ﾏﾝﾉｳﾁｮｳ</t>
  </si>
  <si>
    <t>374067</t>
  </si>
  <si>
    <t>愛媛県</t>
  </si>
  <si>
    <t>380008</t>
  </si>
  <si>
    <t>松山市</t>
  </si>
  <si>
    <t>406040</t>
  </si>
  <si>
    <t>382019</t>
  </si>
  <si>
    <t>宇和島市</t>
  </si>
  <si>
    <t>石川県津幡町</t>
  </si>
  <si>
    <t>ｳﾜｼﾞﾏｼ</t>
  </si>
  <si>
    <t>八幡浜市</t>
  </si>
  <si>
    <t>ﾔﾜﾀﾊﾏｼ</t>
  </si>
  <si>
    <t>新居浜市</t>
  </si>
  <si>
    <t>423238</t>
  </si>
  <si>
    <t>ﾆｲﾊﾏｼ</t>
  </si>
  <si>
    <t>西条市</t>
  </si>
  <si>
    <t>ｻｲｼﾞｮｳｼ</t>
  </si>
  <si>
    <t>382060</t>
  </si>
  <si>
    <t>大洲市</t>
  </si>
  <si>
    <t>ｵｵｽﾞｼ</t>
  </si>
  <si>
    <t>徳島県佐那河内村</t>
  </si>
  <si>
    <t>ｲﾖｼ</t>
  </si>
  <si>
    <t>鹿児島県鹿児島市</t>
  </si>
  <si>
    <t>神奈川県湯河原町</t>
  </si>
  <si>
    <t>ｼｺｸﾁｭｳｵｳｼ</t>
  </si>
  <si>
    <t>鹿児島県中種子町</t>
  </si>
  <si>
    <t>ｾｲﾖｼ</t>
  </si>
  <si>
    <t>和歌山県北山村</t>
  </si>
  <si>
    <t>382141</t>
  </si>
  <si>
    <t>新潟県刈羽村</t>
  </si>
  <si>
    <t>ﾄｳｵﾝｼ</t>
  </si>
  <si>
    <t>ｷｼﾞｮｳﾁｮｳ</t>
  </si>
  <si>
    <t>ｶﾐｼﾞﾏﾁｮｳ</t>
  </si>
  <si>
    <t>383562</t>
  </si>
  <si>
    <t>久万高原町</t>
  </si>
  <si>
    <t>ｸﾏｺｳｹﾞﾝﾁｮｳ</t>
  </si>
  <si>
    <t>ﾏｻｷﾁｮｳ</t>
  </si>
  <si>
    <t>384011</t>
  </si>
  <si>
    <t>465259</t>
  </si>
  <si>
    <t>砥部町</t>
  </si>
  <si>
    <t>ﾄﾍﾞﾁｮｳ</t>
  </si>
  <si>
    <t>内子町</t>
  </si>
  <si>
    <t>大阪府守口市</t>
  </si>
  <si>
    <t>ｳﾁｺﾁｮｳ</t>
  </si>
  <si>
    <t>402206</t>
  </si>
  <si>
    <t>伊方町</t>
  </si>
  <si>
    <t>大阪府摂津市</t>
  </si>
  <si>
    <t>松野町</t>
  </si>
  <si>
    <t>北海道帯広市</t>
  </si>
  <si>
    <t>ﾏﾂﾉﾁｮｳ</t>
  </si>
  <si>
    <t>384844</t>
  </si>
  <si>
    <t>ｱｲﾅﾝﾁｮｳ</t>
  </si>
  <si>
    <t>385069</t>
  </si>
  <si>
    <t>高知県</t>
    <rPh sb="0" eb="3">
      <t>コウチケン</t>
    </rPh>
    <phoneticPr fontId="20"/>
  </si>
  <si>
    <t>390003</t>
  </si>
  <si>
    <t>高知市</t>
  </si>
  <si>
    <t>室戸市</t>
  </si>
  <si>
    <t>群馬県東吾妻町</t>
  </si>
  <si>
    <t>ﾔﾒｼ</t>
  </si>
  <si>
    <t>392022</t>
  </si>
  <si>
    <t>霧島市</t>
  </si>
  <si>
    <t>392031</t>
  </si>
  <si>
    <t>南国市</t>
  </si>
  <si>
    <t>ｲｾﾝﾁｮｳ</t>
  </si>
  <si>
    <t>392049</t>
  </si>
  <si>
    <t>ﾄｻｼ</t>
  </si>
  <si>
    <t>東京都八丈町</t>
  </si>
  <si>
    <t>須崎市</t>
  </si>
  <si>
    <t>ｽｻｷｼ</t>
  </si>
  <si>
    <t>土佐清水市</t>
  </si>
  <si>
    <t>392090</t>
  </si>
  <si>
    <t>四万十市</t>
  </si>
  <si>
    <t>392103</t>
  </si>
  <si>
    <t>香南市</t>
  </si>
  <si>
    <t>香美市</t>
  </si>
  <si>
    <t>ｶﾐｼ</t>
  </si>
  <si>
    <t>392120</t>
  </si>
  <si>
    <t>大阪府泉大津市</t>
  </si>
  <si>
    <t>393011</t>
  </si>
  <si>
    <t>奈半利町</t>
  </si>
  <si>
    <t>393029</t>
  </si>
  <si>
    <t>ﾀﾉﾁｮｳ</t>
  </si>
  <si>
    <t>393037</t>
  </si>
  <si>
    <t>岡山県備前市</t>
  </si>
  <si>
    <t>393045</t>
  </si>
  <si>
    <t>ｷﾀｶﾞﾜﾑﾗ</t>
  </si>
  <si>
    <t>馬路村</t>
  </si>
  <si>
    <t>393061</t>
  </si>
  <si>
    <t>393070</t>
  </si>
  <si>
    <t>結婚新生活支援</t>
  </si>
  <si>
    <t>393410</t>
  </si>
  <si>
    <t>大豊町</t>
  </si>
  <si>
    <t>ｵｵﾄﾖﾁｮｳ</t>
  </si>
  <si>
    <t>山口県防府市</t>
  </si>
  <si>
    <t>ﾄｻﾁｮｳ</t>
  </si>
  <si>
    <t>393631</t>
  </si>
  <si>
    <t>北海道美幌町</t>
  </si>
  <si>
    <t>ﾋｭｳｶﾞｼ</t>
  </si>
  <si>
    <t>いの町</t>
  </si>
  <si>
    <t>愛知県愛西市</t>
  </si>
  <si>
    <t>ｲﾉﾁｮｳ</t>
  </si>
  <si>
    <t>393860</t>
  </si>
  <si>
    <t>仁淀川町</t>
  </si>
  <si>
    <t>ﾆﾖﾄﾞｶﾞﾜﾁｮｳ</t>
  </si>
  <si>
    <t>393878</t>
  </si>
  <si>
    <t>394017</t>
  </si>
  <si>
    <t>越知町</t>
  </si>
  <si>
    <t>ｵﾁﾁｮｳ</t>
  </si>
  <si>
    <t>福岡県川崎町</t>
  </si>
  <si>
    <t>394033</t>
  </si>
  <si>
    <t>梼原町</t>
  </si>
  <si>
    <t>高知県田野町</t>
  </si>
  <si>
    <t>394050</t>
  </si>
  <si>
    <t>日高村</t>
  </si>
  <si>
    <t>徳島県小松島市</t>
  </si>
  <si>
    <t>津野町</t>
  </si>
  <si>
    <t>394114</t>
  </si>
  <si>
    <t>福島県石川町</t>
  </si>
  <si>
    <t>ｼﾏﾝﾄﾁｮｳ</t>
  </si>
  <si>
    <t>東京都台東区</t>
  </si>
  <si>
    <t>394122</t>
  </si>
  <si>
    <t>福岡県筑紫野市</t>
  </si>
  <si>
    <t>滋賀県竜王町</t>
  </si>
  <si>
    <t>ｵｵﾂｷﾁｮｳ</t>
  </si>
  <si>
    <t>黒潮町</t>
  </si>
  <si>
    <t>福岡県</t>
  </si>
  <si>
    <t>401005</t>
  </si>
  <si>
    <t>栃木県鹿沼市</t>
  </si>
  <si>
    <t>ｵｵﾑﾀｼ</t>
  </si>
  <si>
    <t>402028</t>
  </si>
  <si>
    <t>ｸﾙﾒｼ</t>
  </si>
  <si>
    <t>長崎県長崎市</t>
  </si>
  <si>
    <t>山梨県市川三郷町</t>
  </si>
  <si>
    <t>ﾉｵｶﾞﾀｼ</t>
  </si>
  <si>
    <t>402044</t>
  </si>
  <si>
    <t>473111</t>
  </si>
  <si>
    <t>飯塚市</t>
  </si>
  <si>
    <t>佐賀県江北町</t>
  </si>
  <si>
    <t>田川市</t>
  </si>
  <si>
    <t>島根県出雲市</t>
  </si>
  <si>
    <t>ﾀｶﾞﾜｼ</t>
  </si>
  <si>
    <t>福島県磐梯町</t>
  </si>
  <si>
    <t>柳川市</t>
  </si>
  <si>
    <t>ﾔﾅｶﾞﾜｼ</t>
  </si>
  <si>
    <t>402079</t>
  </si>
  <si>
    <t>402109</t>
  </si>
  <si>
    <t>ｵｵｶﾜｼ</t>
  </si>
  <si>
    <t>行橋市</t>
  </si>
  <si>
    <t>ﾕｸﾊｼｼ</t>
  </si>
  <si>
    <t>茨城県桜川市</t>
  </si>
  <si>
    <t>402133</t>
  </si>
  <si>
    <t>岐阜県飛騨市</t>
  </si>
  <si>
    <t>ﾌﾞｾﾞﾝｼ</t>
  </si>
  <si>
    <t>中間市</t>
  </si>
  <si>
    <t>402150</t>
  </si>
  <si>
    <t>ｵｺﾞｵﾘｼ</t>
  </si>
  <si>
    <t>402168</t>
  </si>
  <si>
    <t>402176</t>
  </si>
  <si>
    <t>春日市</t>
  </si>
  <si>
    <t>435317</t>
  </si>
  <si>
    <t>ｶｽｶﾞｼ</t>
  </si>
  <si>
    <t>大野城市</t>
  </si>
  <si>
    <t>臼杵市</t>
  </si>
  <si>
    <t>ｵｵﾉｼﾞｮｳｼ</t>
  </si>
  <si>
    <t>青森県三沢市</t>
  </si>
  <si>
    <t>宗像市</t>
  </si>
  <si>
    <t>402214</t>
  </si>
  <si>
    <t>福津市</t>
  </si>
  <si>
    <t>ﾌｸﾂｼ</t>
  </si>
  <si>
    <t>402249</t>
  </si>
  <si>
    <t>ﾓﾛﾂｶｿﾝ</t>
  </si>
  <si>
    <t>ｳｷﾊｼ</t>
  </si>
  <si>
    <t>ﾐﾔﾜｶｼ</t>
  </si>
  <si>
    <t>熊本県水俣市</t>
  </si>
  <si>
    <t>秋田県仙北市</t>
  </si>
  <si>
    <t>長崎県</t>
    <rPh sb="0" eb="3">
      <t>ナガサキケン</t>
    </rPh>
    <phoneticPr fontId="20"/>
  </si>
  <si>
    <t>402265</t>
  </si>
  <si>
    <t>嘉麻市</t>
  </si>
  <si>
    <t>ｶﾏｼ</t>
  </si>
  <si>
    <t>朝倉市</t>
  </si>
  <si>
    <t>宮城県蔵王町</t>
  </si>
  <si>
    <t>ﾀﾙﾐｽﾞｼ</t>
  </si>
  <si>
    <t>ﾐﾅﾐｼﾏﾊﾞﾗｼ</t>
  </si>
  <si>
    <t>ｱｻｸﾗｼ</t>
  </si>
  <si>
    <t>402281</t>
  </si>
  <si>
    <t>宮崎県川南町</t>
  </si>
  <si>
    <t>ﾐﾔﾏｼ</t>
  </si>
  <si>
    <t>滋賀県愛荘町</t>
  </si>
  <si>
    <t>402290</t>
  </si>
  <si>
    <t>糸島市</t>
  </si>
  <si>
    <t>ｲﾄｼﾏｼ</t>
  </si>
  <si>
    <t>千葉県松戸市</t>
  </si>
  <si>
    <t>福岡県</t>
    <rPh sb="0" eb="3">
      <t>フクオカケン</t>
    </rPh>
    <phoneticPr fontId="18"/>
  </si>
  <si>
    <t>那珂川市</t>
    <rPh sb="0" eb="3">
      <t>ナカガワ</t>
    </rPh>
    <rPh sb="3" eb="4">
      <t>シ</t>
    </rPh>
    <phoneticPr fontId="18"/>
  </si>
  <si>
    <t>ﾅｶｶﾞﾜｼ</t>
  </si>
  <si>
    <t>福岡県広川町</t>
  </si>
  <si>
    <t>402311</t>
  </si>
  <si>
    <t>宇美町</t>
  </si>
  <si>
    <t>和泊町</t>
  </si>
  <si>
    <t>403415</t>
  </si>
  <si>
    <t>ｻｻｸﾞﾘﾏﾁ</t>
  </si>
  <si>
    <t>403423</t>
  </si>
  <si>
    <t>福井県鯖江市</t>
  </si>
  <si>
    <t>北海道占冠村</t>
  </si>
  <si>
    <t>志免町</t>
  </si>
  <si>
    <t>ｼﾒﾏﾁ</t>
  </si>
  <si>
    <t>403431</t>
  </si>
  <si>
    <t>須恵町</t>
  </si>
  <si>
    <t>ｽｴﾏﾁ</t>
  </si>
  <si>
    <t>403440</t>
  </si>
  <si>
    <t>新宮町</t>
  </si>
  <si>
    <t>403458</t>
  </si>
  <si>
    <t>三重県松阪市</t>
  </si>
  <si>
    <t>沖縄市</t>
  </si>
  <si>
    <t>403482</t>
  </si>
  <si>
    <t>粕屋町</t>
  </si>
  <si>
    <t>403491</t>
  </si>
  <si>
    <t>芦屋町</t>
  </si>
  <si>
    <t>403814</t>
  </si>
  <si>
    <t>ﾐｽﾞﾏｷﾏﾁ</t>
  </si>
  <si>
    <t>静岡県河津町</t>
  </si>
  <si>
    <t>ﾔﾂｼﾛｼ</t>
  </si>
  <si>
    <t>403822</t>
  </si>
  <si>
    <t>ｵｶｶﾞｷﾏﾁ</t>
  </si>
  <si>
    <t>403849</t>
  </si>
  <si>
    <t>日向市</t>
  </si>
  <si>
    <t>小竹町</t>
  </si>
  <si>
    <t>ﾏﾂｳﾗｼ</t>
  </si>
  <si>
    <t>ｺﾀｹﾏﾁ</t>
  </si>
  <si>
    <t>404012</t>
  </si>
  <si>
    <t>鞍手町</t>
  </si>
  <si>
    <t>404021</t>
  </si>
  <si>
    <t>ｹｲｾﾝﾏﾁ</t>
  </si>
  <si>
    <t>404217</t>
  </si>
  <si>
    <t>筑前町</t>
  </si>
  <si>
    <t>404471</t>
  </si>
  <si>
    <t>東峰村</t>
  </si>
  <si>
    <t>ﾄｳﾎｳﾑﾗ</t>
  </si>
  <si>
    <t>406023</t>
  </si>
  <si>
    <t>404489</t>
  </si>
  <si>
    <t>大刀洗町</t>
  </si>
  <si>
    <t>ﾀﾁｱﾗｲﾏﾁ</t>
  </si>
  <si>
    <t>405035</t>
  </si>
  <si>
    <t>茨城県取手市</t>
  </si>
  <si>
    <t>大木町</t>
  </si>
  <si>
    <t>405221</t>
  </si>
  <si>
    <t>406015</t>
  </si>
  <si>
    <t>添田町</t>
  </si>
  <si>
    <t>ｿｴﾀﾞﾏﾁ</t>
  </si>
  <si>
    <t>ｲﾄﾀﾞﾏﾁ</t>
  </si>
  <si>
    <t>ｵｵﾄｳﾏﾁ</t>
  </si>
  <si>
    <t>赤村</t>
  </si>
  <si>
    <t>(15)</t>
  </si>
  <si>
    <t>406091</t>
  </si>
  <si>
    <t>千葉県一宮町</t>
  </si>
  <si>
    <t>みやこ町</t>
  </si>
  <si>
    <t>ﾐﾔｺﾏﾁ</t>
  </si>
  <si>
    <t>406252</t>
  </si>
  <si>
    <t>吉富町</t>
  </si>
  <si>
    <t>406422</t>
  </si>
  <si>
    <t>上毛町</t>
  </si>
  <si>
    <t>ｺｳｹﾞﾏﾁ</t>
  </si>
  <si>
    <t>東京都渋谷区</t>
  </si>
  <si>
    <t>築上町</t>
  </si>
  <si>
    <t>406473</t>
  </si>
  <si>
    <t>佐賀県</t>
  </si>
  <si>
    <t>佐賀県</t>
    <rPh sb="0" eb="3">
      <t>サガケン</t>
    </rPh>
    <phoneticPr fontId="20"/>
  </si>
  <si>
    <t>茨城県北茨城市</t>
  </si>
  <si>
    <t>佐賀市</t>
  </si>
  <si>
    <t>412015</t>
  </si>
  <si>
    <t>唐津市</t>
  </si>
  <si>
    <t>茨城県ひたちなか市</t>
  </si>
  <si>
    <t>ﾄｽｼ</t>
  </si>
  <si>
    <t>和歌山県日高町</t>
  </si>
  <si>
    <t>412031</t>
  </si>
  <si>
    <t>多久市</t>
  </si>
  <si>
    <t>412040</t>
  </si>
  <si>
    <t>伊万里市</t>
  </si>
  <si>
    <t>ｲﾏﾘｼ</t>
  </si>
  <si>
    <t>412058</t>
  </si>
  <si>
    <t>山梨県南アルプス市</t>
  </si>
  <si>
    <t>武雄市</t>
  </si>
  <si>
    <t>鹿島市</t>
  </si>
  <si>
    <t>高知県四万十市</t>
  </si>
  <si>
    <t>小城市</t>
  </si>
  <si>
    <t>愛知県扶桑町</t>
  </si>
  <si>
    <t>ｵｷﾞｼ</t>
  </si>
  <si>
    <t>412091</t>
  </si>
  <si>
    <t>ｶﾝｻﾞｷｼ</t>
  </si>
  <si>
    <t>412104</t>
  </si>
  <si>
    <t>東京都三鷹市</t>
  </si>
  <si>
    <t>吉野ヶ里町</t>
  </si>
  <si>
    <t>宮城県加美町</t>
  </si>
  <si>
    <t>ﾖｼﾉｶﾞﾘﾁｮｳ</t>
  </si>
  <si>
    <t>ｷﾔﾏﾁｮｳ</t>
  </si>
  <si>
    <t>413411</t>
  </si>
  <si>
    <t>ｶﾐﾐﾈﾁｮｳ</t>
  </si>
  <si>
    <t>413461</t>
  </si>
  <si>
    <t>玄海町</t>
  </si>
  <si>
    <t>ｹﾞﾝｶｲﾁｮｳ</t>
  </si>
  <si>
    <t>423912</t>
  </si>
  <si>
    <t>ｱﾘﾀﾁｮｳ</t>
  </si>
  <si>
    <t>414018</t>
  </si>
  <si>
    <t>大町町</t>
  </si>
  <si>
    <t>414239</t>
  </si>
  <si>
    <t>江北町</t>
  </si>
  <si>
    <t>414247</t>
  </si>
  <si>
    <t>鹿児島県薩摩川内市</t>
  </si>
  <si>
    <t>ｼﾛｲｼﾁｮｳ</t>
  </si>
  <si>
    <t>414255</t>
  </si>
  <si>
    <t>ﾀﾗﾁｮｳ</t>
  </si>
  <si>
    <t>414417</t>
  </si>
  <si>
    <t>愛媛県西予市</t>
  </si>
  <si>
    <t>長崎県</t>
  </si>
  <si>
    <t>420000</t>
  </si>
  <si>
    <t>ﾅｶﾞｻｷｼ</t>
  </si>
  <si>
    <t>佐世保市</t>
  </si>
  <si>
    <t>422029</t>
  </si>
  <si>
    <t>島原市</t>
  </si>
  <si>
    <t>岩手県岩手町</t>
  </si>
  <si>
    <t>ｼﾏﾊﾞﾗｼ</t>
  </si>
  <si>
    <t>長野県大鹿村</t>
  </si>
  <si>
    <t>422037</t>
  </si>
  <si>
    <t>ｲｻﾊﾔｼ</t>
  </si>
  <si>
    <t>大村市</t>
  </si>
  <si>
    <t>浦添市</t>
  </si>
  <si>
    <t>422053</t>
  </si>
  <si>
    <t>松浦市</t>
  </si>
  <si>
    <t>422088</t>
  </si>
  <si>
    <t>高知県</t>
    <rPh sb="0" eb="3">
      <t>コウチケン</t>
    </rPh>
    <phoneticPr fontId="19"/>
  </si>
  <si>
    <t>422096</t>
  </si>
  <si>
    <t>埼玉県上尾市</t>
  </si>
  <si>
    <t>壱岐市</t>
  </si>
  <si>
    <t>大分県玖珠町</t>
  </si>
  <si>
    <t>ｺﾞﾄｳｼ</t>
  </si>
  <si>
    <t>諸塚村</t>
  </si>
  <si>
    <t>422118</t>
  </si>
  <si>
    <t>西海市</t>
  </si>
  <si>
    <t>ｻｲｶｲｼ</t>
  </si>
  <si>
    <t>422134</t>
  </si>
  <si>
    <t>南島原市</t>
  </si>
  <si>
    <t>愛知県大府市</t>
  </si>
  <si>
    <t>422142</t>
  </si>
  <si>
    <t>長与町</t>
  </si>
  <si>
    <t>大阪府岸和田市</t>
  </si>
  <si>
    <t>北海道枝幸町</t>
  </si>
  <si>
    <t>ﾅｶﾞﾖﾁｮｳ</t>
  </si>
  <si>
    <t>423076</t>
  </si>
  <si>
    <t>444618</t>
  </si>
  <si>
    <t>時津町</t>
  </si>
  <si>
    <t>ﾄｷﾞﾂﾁｮｳ</t>
  </si>
  <si>
    <t>423084</t>
  </si>
  <si>
    <t>東彼杵町</t>
  </si>
  <si>
    <t>ﾋｶﾞｼｿﾉｷﾞﾁｮｳ</t>
  </si>
  <si>
    <t>423211</t>
  </si>
  <si>
    <t>新潟県長岡市</t>
  </si>
  <si>
    <t>川棚町</t>
  </si>
  <si>
    <t>ｶﾜﾀﾅﾁｮｳ</t>
  </si>
  <si>
    <t>423831</t>
  </si>
  <si>
    <t>ｻｻﾞﾁｮｳ</t>
  </si>
  <si>
    <r>
      <t>★本様式は「令和５年度地域少子化対策重点推進交付金」と「令和４年度地域少子化対策重点推進交付金（令和４年度補正予算）」で</t>
    </r>
    <r>
      <rPr>
        <u/>
        <sz val="11"/>
        <color rgb="FFFF0000"/>
        <rFont val="ＭＳ Ｐゴシック"/>
      </rPr>
      <t>共通の様式</t>
    </r>
    <r>
      <rPr>
        <sz val="11"/>
        <color auto="1"/>
        <rFont val="ＭＳ Ｐゴシック"/>
      </rPr>
      <t>です。</t>
    </r>
    <rPh sb="1" eb="2">
      <t>ホン</t>
    </rPh>
    <rPh sb="2" eb="4">
      <t>ヨウシキ</t>
    </rPh>
    <rPh sb="6" eb="8">
      <t>レイワ</t>
    </rPh>
    <rPh sb="9" eb="11">
      <t>ネンド</t>
    </rPh>
    <rPh sb="11" eb="13">
      <t>チイキ</t>
    </rPh>
    <rPh sb="13" eb="16">
      <t>ショウシカ</t>
    </rPh>
    <rPh sb="16" eb="18">
      <t>タイサク</t>
    </rPh>
    <rPh sb="18" eb="20">
      <t>ジュウテン</t>
    </rPh>
    <rPh sb="20" eb="22">
      <t>スイシン</t>
    </rPh>
    <rPh sb="22" eb="25">
      <t>コウフキン</t>
    </rPh>
    <rPh sb="28" eb="30">
      <t>レイワ</t>
    </rPh>
    <rPh sb="31" eb="33">
      <t>ネンド</t>
    </rPh>
    <rPh sb="33" eb="35">
      <t>チイキ</t>
    </rPh>
    <rPh sb="35" eb="38">
      <t>ショウシカ</t>
    </rPh>
    <rPh sb="38" eb="40">
      <t>タイサク</t>
    </rPh>
    <rPh sb="40" eb="42">
      <t>ジュウテン</t>
    </rPh>
    <rPh sb="42" eb="44">
      <t>スイシン</t>
    </rPh>
    <rPh sb="44" eb="47">
      <t>コウフキン</t>
    </rPh>
    <rPh sb="48" eb="50">
      <t>レイワ</t>
    </rPh>
    <rPh sb="51" eb="53">
      <t>ネンド</t>
    </rPh>
    <rPh sb="53" eb="55">
      <t>ホセイ</t>
    </rPh>
    <rPh sb="55" eb="57">
      <t>ヨサン</t>
    </rPh>
    <rPh sb="60" eb="62">
      <t>キョウツウ</t>
    </rPh>
    <rPh sb="63" eb="65">
      <t>ヨウシキ</t>
    </rPh>
    <phoneticPr fontId="2"/>
  </si>
  <si>
    <t>熊本県湯前町</t>
  </si>
  <si>
    <t>新上五島町</t>
  </si>
  <si>
    <t>熊本県</t>
  </si>
  <si>
    <t>熊本県</t>
    <rPh sb="0" eb="3">
      <t>クマモトケン</t>
    </rPh>
    <phoneticPr fontId="20"/>
  </si>
  <si>
    <t>430005</t>
  </si>
  <si>
    <t>(10)</t>
  </si>
  <si>
    <t>ｸﾏﾓﾄｼ</t>
  </si>
  <si>
    <t>442054</t>
  </si>
  <si>
    <t>431001</t>
  </si>
  <si>
    <t>八代市</t>
  </si>
  <si>
    <t>432024</t>
  </si>
  <si>
    <t>奈良県大和高田市</t>
  </si>
  <si>
    <t>茨城県土浦市</t>
  </si>
  <si>
    <t>人吉市</t>
  </si>
  <si>
    <t>長野県木曽町</t>
  </si>
  <si>
    <t>ﾋﾄﾖｼｼ</t>
  </si>
  <si>
    <t>432032</t>
  </si>
  <si>
    <t>荒尾市</t>
  </si>
  <si>
    <t>ｱﾗｵｼ</t>
  </si>
  <si>
    <t>432041</t>
  </si>
  <si>
    <t>長野県小諸市</t>
  </si>
  <si>
    <t>ﾋﾉｶｹﾞﾁｮｳ</t>
  </si>
  <si>
    <t>玉名市</t>
  </si>
  <si>
    <t>ﾀﾏﾅｼ</t>
  </si>
  <si>
    <t>鹿児島県肝付町</t>
  </si>
  <si>
    <t>432067</t>
  </si>
  <si>
    <t>山鹿市</t>
  </si>
  <si>
    <t>宇佐市</t>
  </si>
  <si>
    <t>ﾔﾏｶﾞｼ</t>
  </si>
  <si>
    <t>432083</t>
  </si>
  <si>
    <t>菊池市</t>
  </si>
  <si>
    <t>432105</t>
  </si>
  <si>
    <t>宇土市</t>
  </si>
  <si>
    <t>ｳﾄｼ</t>
  </si>
  <si>
    <t>432113</t>
  </si>
  <si>
    <t>439916</t>
  </si>
  <si>
    <t>上天草市</t>
  </si>
  <si>
    <t>福島県南会津町</t>
  </si>
  <si>
    <t>ｶﾐｱﾏｸｻｼ</t>
  </si>
  <si>
    <t>432121</t>
  </si>
  <si>
    <t>宇城市</t>
  </si>
  <si>
    <t>ｳｷｼ</t>
  </si>
  <si>
    <t>432130</t>
  </si>
  <si>
    <t>472093</t>
  </si>
  <si>
    <t>阿蘇市</t>
  </si>
  <si>
    <t>432156</t>
  </si>
  <si>
    <t>432164</t>
  </si>
  <si>
    <t>玉東町</t>
  </si>
  <si>
    <t>栃木県大田原市</t>
  </si>
  <si>
    <t>ｷﾞｮｸﾄｳﾏﾁ</t>
  </si>
  <si>
    <t>ﾅｶﾞｽﾏﾁ</t>
  </si>
  <si>
    <t>433683</t>
  </si>
  <si>
    <t>433691</t>
  </si>
  <si>
    <t>千葉県長柄町</t>
  </si>
  <si>
    <t>ｵｵﾂﾞﾏﾁ</t>
  </si>
  <si>
    <t>菊陽町</t>
  </si>
  <si>
    <t>434043</t>
  </si>
  <si>
    <t>434230</t>
  </si>
  <si>
    <t>島根県</t>
    <rPh sb="0" eb="3">
      <t>シマネケン</t>
    </rPh>
    <phoneticPr fontId="19"/>
  </si>
  <si>
    <t>産山村</t>
  </si>
  <si>
    <t>鹿児島県南さつま市</t>
  </si>
  <si>
    <t>ｳﾌﾞﾔﾏﾑﾗ</t>
  </si>
  <si>
    <t>434256</t>
  </si>
  <si>
    <t>東京都利島村</t>
  </si>
  <si>
    <t>434281</t>
  </si>
  <si>
    <t>ｷﾝｺｳﾁｮｳ</t>
  </si>
  <si>
    <t>ﾆｼﾊﾗﾑﾗ</t>
  </si>
  <si>
    <t>434329</t>
  </si>
  <si>
    <t>ﾐﾌﾈﾏﾁ</t>
  </si>
  <si>
    <t>434418</t>
  </si>
  <si>
    <t>大分県大分市</t>
  </si>
  <si>
    <t>嘉島町</t>
  </si>
  <si>
    <t>ｶｼﾏﾏﾁ</t>
  </si>
  <si>
    <t>434426</t>
  </si>
  <si>
    <t>434434</t>
  </si>
  <si>
    <t>愛知県豊橋市</t>
  </si>
  <si>
    <t>ｺｳｻﾏﾁ</t>
  </si>
  <si>
    <t>山都町</t>
  </si>
  <si>
    <t>芦北町</t>
  </si>
  <si>
    <t>津奈木町</t>
  </si>
  <si>
    <t>錦町</t>
  </si>
  <si>
    <t>岩手県紫波町</t>
  </si>
  <si>
    <t>多良木町</t>
  </si>
  <si>
    <t>435066</t>
  </si>
  <si>
    <t>水上村</t>
  </si>
  <si>
    <t>435074</t>
  </si>
  <si>
    <t>嘉手納町</t>
  </si>
  <si>
    <t>相良村</t>
  </si>
  <si>
    <t>奈良県五條市</t>
  </si>
  <si>
    <t>ｻｶﾞﾗﾑﾗ</t>
  </si>
  <si>
    <t>435112</t>
  </si>
  <si>
    <t>435121</t>
  </si>
  <si>
    <t>球磨村</t>
  </si>
  <si>
    <t>青森県おいらせ町</t>
  </si>
  <si>
    <t>ｸﾏﾑﾗ</t>
  </si>
  <si>
    <t>435139</t>
  </si>
  <si>
    <t>ｱｻｷﾞﾘﾁｮｳ</t>
  </si>
  <si>
    <t>ﾚｲﾎｸﾏﾁ</t>
  </si>
  <si>
    <t>440001</t>
  </si>
  <si>
    <t>442011</t>
  </si>
  <si>
    <t>別府市</t>
  </si>
  <si>
    <t>中津市</t>
  </si>
  <si>
    <t>ﾅｶﾂｼ</t>
  </si>
  <si>
    <t>442038</t>
  </si>
  <si>
    <t>日田市</t>
  </si>
  <si>
    <t>ﾋﾀｼ</t>
  </si>
  <si>
    <t>沖縄県宮古島市</t>
  </si>
  <si>
    <t>442046</t>
  </si>
  <si>
    <t>千葉県館山市</t>
  </si>
  <si>
    <t>442062</t>
  </si>
  <si>
    <t>ﾂｸﾐｼ</t>
  </si>
  <si>
    <t>長野県長野市</t>
  </si>
  <si>
    <t>ﾀｹﾀｼ</t>
  </si>
  <si>
    <t>伊江村</t>
  </si>
  <si>
    <t>442089</t>
  </si>
  <si>
    <t>豊後高田市</t>
  </si>
  <si>
    <t>宮城県大郷町</t>
  </si>
  <si>
    <t>473545</t>
  </si>
  <si>
    <t>ﾌﾞﾝｺﾞﾀｶﾀﾞｼ</t>
  </si>
  <si>
    <t>442097</t>
  </si>
  <si>
    <t>杵築市</t>
  </si>
  <si>
    <t>442101</t>
  </si>
  <si>
    <t>442119</t>
  </si>
  <si>
    <t>豊後大野市</t>
  </si>
  <si>
    <t>ﾌﾞﾝｺﾞｵｵﾉｼ</t>
  </si>
  <si>
    <t>442127</t>
  </si>
  <si>
    <t>由布市</t>
  </si>
  <si>
    <t>ﾕﾌｼ</t>
  </si>
  <si>
    <t>442135</t>
  </si>
  <si>
    <t>渡名喜村</t>
  </si>
  <si>
    <t>ｸﾆｻｷｼ</t>
  </si>
  <si>
    <t>442143</t>
  </si>
  <si>
    <t>姫島村</t>
  </si>
  <si>
    <t>ﾋﾒｼﾏﾑﾗ</t>
  </si>
  <si>
    <t>東京都福生市</t>
  </si>
  <si>
    <t>443221</t>
  </si>
  <si>
    <t>日出町</t>
  </si>
  <si>
    <t>沖縄県糸満市</t>
  </si>
  <si>
    <t>九重町</t>
  </si>
  <si>
    <t>玖珠町</t>
  </si>
  <si>
    <t>宮崎県</t>
    <rPh sb="0" eb="3">
      <t>ミヤザキケン</t>
    </rPh>
    <phoneticPr fontId="20"/>
  </si>
  <si>
    <t>450006</t>
  </si>
  <si>
    <t>452025</t>
  </si>
  <si>
    <t>延岡市</t>
  </si>
  <si>
    <t>452033</t>
  </si>
  <si>
    <t>日南市</t>
  </si>
  <si>
    <t>ﾆﾁﾅﾝｼ</t>
  </si>
  <si>
    <t>(11)</t>
  </si>
  <si>
    <t>452041</t>
  </si>
  <si>
    <t>ｺﾊﾞﾔｼｼ</t>
  </si>
  <si>
    <t>452050</t>
  </si>
  <si>
    <t>452068</t>
  </si>
  <si>
    <t>ｷﾝﾁｮｳ</t>
  </si>
  <si>
    <t>串間市</t>
  </si>
  <si>
    <t>大阪府吹田市</t>
  </si>
  <si>
    <t>452076</t>
  </si>
  <si>
    <t>西都市</t>
  </si>
  <si>
    <t>長野県朝日村</t>
  </si>
  <si>
    <t>ｻｲﾄｼ</t>
  </si>
  <si>
    <t>452084</t>
  </si>
  <si>
    <t>ｴﾋﾞﾉｼ</t>
  </si>
  <si>
    <t>静岡県静岡市</t>
  </si>
  <si>
    <t>452092</t>
  </si>
  <si>
    <t>453412</t>
  </si>
  <si>
    <t>ﾀｶﾊﾙﾁｮｳ</t>
  </si>
  <si>
    <t>北海道京極町</t>
  </si>
  <si>
    <t>453820</t>
  </si>
  <si>
    <t>綾町</t>
  </si>
  <si>
    <t>ｱﾔﾁｮｳ</t>
  </si>
  <si>
    <t>山形県山辺町</t>
  </si>
  <si>
    <t>宮城県七ヶ浜町</t>
  </si>
  <si>
    <t>453838</t>
  </si>
  <si>
    <t>高鍋町</t>
  </si>
  <si>
    <t>ﾀｶﾅﾍﾞﾁｮｳ</t>
  </si>
  <si>
    <t>山形県鮭川村</t>
  </si>
  <si>
    <t>454010</t>
  </si>
  <si>
    <t>ｼﾝﾄﾐﾁｮｳ</t>
  </si>
  <si>
    <t>ﾆｼﾒﾗｿﾝ</t>
  </si>
  <si>
    <t>454036</t>
  </si>
  <si>
    <t>川南町</t>
  </si>
  <si>
    <t>ｶﾜﾐﾅﾐﾁｮｳ</t>
  </si>
  <si>
    <t>都農町</t>
  </si>
  <si>
    <t>門川町</t>
  </si>
  <si>
    <t>椎葉村</t>
  </si>
  <si>
    <t>454303</t>
  </si>
  <si>
    <t>454311</t>
  </si>
  <si>
    <t>宮城県大和町</t>
  </si>
  <si>
    <t>高千穂町</t>
  </si>
  <si>
    <t>岩手県住田町</t>
  </si>
  <si>
    <t>日之影町</t>
  </si>
  <si>
    <t>五ヶ瀬町</t>
  </si>
  <si>
    <t>ｺﾞｶｾﾁｮｳ</t>
  </si>
  <si>
    <t>472077</t>
  </si>
  <si>
    <t>460001</t>
  </si>
  <si>
    <t>462012</t>
  </si>
  <si>
    <t>鹿屋市</t>
  </si>
  <si>
    <t>ｶﾉﾔｼ</t>
  </si>
  <si>
    <t>北海道苫小牧市</t>
  </si>
  <si>
    <t>姶良市</t>
  </si>
  <si>
    <t>阿久根市</t>
  </si>
  <si>
    <t>462080</t>
  </si>
  <si>
    <t>1_1_1 結婚支援センターの開設・運営、マッチングシステムの構築</t>
  </si>
  <si>
    <t>ｲﾌﾞｽｷｼ</t>
  </si>
  <si>
    <t>462101</t>
  </si>
  <si>
    <t>(25)</t>
  </si>
  <si>
    <t>西之表市</t>
  </si>
  <si>
    <t>ﾆｼﾉｵﾓﾃｼ</t>
  </si>
  <si>
    <t>兵庫県篠山市</t>
  </si>
  <si>
    <t>千葉県東庄町</t>
  </si>
  <si>
    <t>462136</t>
  </si>
  <si>
    <t>東京都国分寺市</t>
  </si>
  <si>
    <t>垂水市</t>
  </si>
  <si>
    <t>462152</t>
  </si>
  <si>
    <t>日置市</t>
  </si>
  <si>
    <t>曽於市</t>
  </si>
  <si>
    <t>ｿｵｼ</t>
  </si>
  <si>
    <t>ｷﾘｼﾏｼ</t>
  </si>
  <si>
    <t>鹿児島県湧水町</t>
  </si>
  <si>
    <t>ｲﾁｷｸｼｷﾉｼ</t>
  </si>
  <si>
    <t>南さつま市</t>
  </si>
  <si>
    <t>志布志市</t>
  </si>
  <si>
    <t>ｼﾌﾞｼｼ</t>
  </si>
  <si>
    <t>青森県田舎館村</t>
  </si>
  <si>
    <t>462217</t>
  </si>
  <si>
    <t>奄美市</t>
  </si>
  <si>
    <t>福岡県嘉麻市</t>
  </si>
  <si>
    <t>462225</t>
  </si>
  <si>
    <t>南九州市</t>
  </si>
  <si>
    <t>462233</t>
  </si>
  <si>
    <t>福岡県上毛町</t>
  </si>
  <si>
    <t>伊佐市</t>
  </si>
  <si>
    <t>三島村</t>
  </si>
  <si>
    <t>ﾐｼﾏﾑﾗ</t>
  </si>
  <si>
    <t>463035</t>
  </si>
  <si>
    <t>十島村</t>
  </si>
  <si>
    <t>463043</t>
  </si>
  <si>
    <t>463922</t>
  </si>
  <si>
    <t>広島県坂町</t>
  </si>
  <si>
    <t>464040</t>
  </si>
  <si>
    <t>ﾕｳｽｲﾁｮｳ</t>
  </si>
  <si>
    <t>464520</t>
  </si>
  <si>
    <t>東串良町</t>
  </si>
  <si>
    <t>大阪府池田市</t>
  </si>
  <si>
    <t>ﾋｶﾞｼｸｼﾗﾁｮｳ</t>
  </si>
  <si>
    <t>464821</t>
  </si>
  <si>
    <t>南大隅町</t>
  </si>
  <si>
    <t>宮城県大崎市</t>
  </si>
  <si>
    <t>ﾐﾅﾐｵｵｽﾐﾁｮｳ</t>
  </si>
  <si>
    <t>ｷﾓﾂｷﾁｮｳ</t>
  </si>
  <si>
    <t>464929</t>
  </si>
  <si>
    <t>ﾅｶﾀﾈﾁｮｳ</t>
  </si>
  <si>
    <t>南種子町</t>
  </si>
  <si>
    <t>465020</t>
  </si>
  <si>
    <t>大和村</t>
  </si>
  <si>
    <t>ﾔﾏﾄｿﾝ</t>
  </si>
  <si>
    <t>宇検村</t>
  </si>
  <si>
    <t>3_2_5 多様な子連れ世帯が外出しやすい環境の整備</t>
  </si>
  <si>
    <t>ｾﾄｳﾁﾁｮｳ</t>
  </si>
  <si>
    <t>龍郷町</t>
  </si>
  <si>
    <t>465275</t>
  </si>
  <si>
    <t>喜界町</t>
  </si>
  <si>
    <t>ｷｶｲﾁｮｳ</t>
  </si>
  <si>
    <t>徳之島町</t>
  </si>
  <si>
    <t>ﾄｸﾉｼﾏﾁｮｳ</t>
  </si>
  <si>
    <t>東京都立川市</t>
  </si>
  <si>
    <t>465305</t>
  </si>
  <si>
    <t>ｱﾏｷﾞﾁｮｳ</t>
  </si>
  <si>
    <t>465313</t>
  </si>
  <si>
    <t>三重県朝日町</t>
  </si>
  <si>
    <t>伊仙町</t>
  </si>
  <si>
    <t>465321</t>
  </si>
  <si>
    <t>長野県千曲市</t>
  </si>
  <si>
    <t>ﾜﾄﾞﾏﾘﾁｮｳ</t>
  </si>
  <si>
    <t>埼玉県久喜市</t>
  </si>
  <si>
    <t>465330</t>
  </si>
  <si>
    <t>知名町</t>
  </si>
  <si>
    <t>ﾁﾅﾁｮｳ</t>
  </si>
  <si>
    <t>2_1 結婚支援コンシェルジュを活用した取組</t>
    <rPh sb="4" eb="6">
      <t>ケッコン</t>
    </rPh>
    <rPh sb="6" eb="8">
      <t>シエン</t>
    </rPh>
    <rPh sb="16" eb="18">
      <t>カツヨウ</t>
    </rPh>
    <rPh sb="20" eb="22">
      <t>トリクミ</t>
    </rPh>
    <phoneticPr fontId="10"/>
  </si>
  <si>
    <t>465348</t>
  </si>
  <si>
    <t>与論町</t>
  </si>
  <si>
    <t>ﾖﾛﾝﾁｮｳ</t>
  </si>
  <si>
    <t>福岡県大刀洗町</t>
  </si>
  <si>
    <t>465356</t>
  </si>
  <si>
    <t>沖縄県</t>
  </si>
  <si>
    <t>沖縄県</t>
    <rPh sb="0" eb="3">
      <t>オキナワケン</t>
    </rPh>
    <phoneticPr fontId="20"/>
  </si>
  <si>
    <t>那覇市</t>
  </si>
  <si>
    <t>472018</t>
  </si>
  <si>
    <t>静岡県静岡県</t>
  </si>
  <si>
    <t>ｷﾞﾉﾜﾝｼ</t>
  </si>
  <si>
    <t>青森県野辺地町</t>
  </si>
  <si>
    <t>472051</t>
  </si>
  <si>
    <t>ｲｼｶﾞｷｼ</t>
  </si>
  <si>
    <t>472085</t>
  </si>
  <si>
    <t>名護市</t>
  </si>
  <si>
    <t>ﾅｺﾞｼ</t>
  </si>
  <si>
    <t>472115</t>
  </si>
  <si>
    <t>豊見城市</t>
  </si>
  <si>
    <t>ﾄﾐｸﾞｽｸｼ</t>
  </si>
  <si>
    <t>472131</t>
  </si>
  <si>
    <t>ﾐﾔｺｼﾞﾏｼ</t>
  </si>
  <si>
    <t>472140</t>
  </si>
  <si>
    <t>南城市</t>
  </si>
  <si>
    <t>ｸﾆｶﾞﾐｿﾝ</t>
  </si>
  <si>
    <t>埼玉県川口市</t>
  </si>
  <si>
    <t>福島県相馬市</t>
  </si>
  <si>
    <t>473014</t>
  </si>
  <si>
    <t>大宜味村</t>
  </si>
  <si>
    <t>ｵｵｷﾞﾐｿﾝ</t>
  </si>
  <si>
    <t>473022</t>
  </si>
  <si>
    <t>ﾋｶﾞｼｿﾝ</t>
  </si>
  <si>
    <t>岡山県玉野市</t>
  </si>
  <si>
    <t>今帰仁村</t>
  </si>
  <si>
    <t>ﾅｷｼﾞﾝｿﾝ</t>
  </si>
  <si>
    <t>473065</t>
  </si>
  <si>
    <t>恩納村</t>
  </si>
  <si>
    <t>ｵﾝﾅｿﾝ</t>
  </si>
  <si>
    <t>長野県松本市</t>
  </si>
  <si>
    <t>宜野座村</t>
  </si>
  <si>
    <t>ｷﾞﾉｻﾞｿﾝ</t>
  </si>
  <si>
    <t>神奈川県南足柄市</t>
  </si>
  <si>
    <t>473138</t>
  </si>
  <si>
    <t>金武町</t>
  </si>
  <si>
    <t>473146</t>
  </si>
  <si>
    <t>長野県山ノ内町</t>
  </si>
  <si>
    <t>473154</t>
  </si>
  <si>
    <t>兵庫県加古川市</t>
  </si>
  <si>
    <t>読谷村</t>
  </si>
  <si>
    <t>ﾖﾐﾀﾝｿﾝ</t>
  </si>
  <si>
    <t>473251</t>
  </si>
  <si>
    <t>ﾁﾔﾀﾝﾁｮｳ</t>
  </si>
  <si>
    <t>473260</t>
  </si>
  <si>
    <t>岐阜県岐阜県</t>
  </si>
  <si>
    <t>ｷﾀﾅｶｸﾞｽｸｿﾝ</t>
  </si>
  <si>
    <t>473278</t>
  </si>
  <si>
    <t>中城村</t>
  </si>
  <si>
    <t>西原町</t>
  </si>
  <si>
    <t>ﾆｼﾊﾗﾁｮｳ</t>
  </si>
  <si>
    <t>473294</t>
  </si>
  <si>
    <t>473481</t>
  </si>
  <si>
    <t>ﾊｴﾊﾞﾙﾁｮｳ</t>
  </si>
  <si>
    <t>群馬県富岡市</t>
  </si>
  <si>
    <t>473502</t>
  </si>
  <si>
    <t>ﾄｶｼｷｿﾝ</t>
  </si>
  <si>
    <t>長野県南箕輪村</t>
  </si>
  <si>
    <t>473537</t>
  </si>
  <si>
    <t>兵庫県西脇市</t>
  </si>
  <si>
    <t>座間味村</t>
  </si>
  <si>
    <t>粟国村</t>
  </si>
  <si>
    <t>473553</t>
  </si>
  <si>
    <t>ﾄﾅｷｿﾝ</t>
  </si>
  <si>
    <t>ﾐﾅﾐﾀﾞｲﾄｳｿﾝ</t>
  </si>
  <si>
    <t>ｷﾀﾀﾞｲﾄｳｿﾝ</t>
  </si>
  <si>
    <t>473588</t>
  </si>
  <si>
    <t>伊平屋村</t>
  </si>
  <si>
    <t>473596</t>
  </si>
  <si>
    <t>ｲｾﾞﾅｿﾝ</t>
  </si>
  <si>
    <t>473600</t>
  </si>
  <si>
    <t>久米島町</t>
  </si>
  <si>
    <t>473618</t>
  </si>
  <si>
    <t>香川県観音寺市</t>
  </si>
  <si>
    <t>八重瀬町</t>
  </si>
  <si>
    <t>ﾔｴｾﾁｮｳ</t>
  </si>
  <si>
    <t>473626</t>
  </si>
  <si>
    <t>多良間村</t>
  </si>
  <si>
    <t>ﾀﾗﾏｿﾝ</t>
  </si>
  <si>
    <t>竹富町</t>
  </si>
  <si>
    <t>補助率3/4のもの</t>
    <rPh sb="0" eb="3">
      <t>ホジョリツ</t>
    </rPh>
    <phoneticPr fontId="2"/>
  </si>
  <si>
    <t>北海道鷹栖町</t>
  </si>
  <si>
    <t>ﾖﾅｸﾞﾆﾁｮｳ</t>
  </si>
  <si>
    <t>473821</t>
  </si>
  <si>
    <t>高岡地区広域圏事務組合</t>
  </si>
  <si>
    <t>東京都足立区</t>
  </si>
  <si>
    <t>169005</t>
  </si>
  <si>
    <t>鹿児島県錦江町</t>
  </si>
  <si>
    <t>富山県高岡地区広域圏事務組合</t>
  </si>
  <si>
    <t>熊本県有明広域行政事務組合</t>
  </si>
  <si>
    <t>北海道室蘭市</t>
  </si>
  <si>
    <t>北海道釧路市</t>
  </si>
  <si>
    <t>北海道北見市</t>
  </si>
  <si>
    <t>北海道岩見沢市</t>
  </si>
  <si>
    <t>北海道網走市</t>
  </si>
  <si>
    <t>北海道留萌市</t>
  </si>
  <si>
    <t>北海道美唄市</t>
  </si>
  <si>
    <t>北海道士別市</t>
  </si>
  <si>
    <t>北海道名寄市</t>
  </si>
  <si>
    <t>北海道三笠市</t>
  </si>
  <si>
    <t>北海道根室市</t>
  </si>
  <si>
    <t>北海道千歳市</t>
  </si>
  <si>
    <t>北海道砂川市</t>
  </si>
  <si>
    <t>北海道歌志内市</t>
  </si>
  <si>
    <t>大阪府島本町</t>
  </si>
  <si>
    <t>北海道深川市</t>
  </si>
  <si>
    <t>滋賀県</t>
    <rPh sb="0" eb="3">
      <t>シガケン</t>
    </rPh>
    <phoneticPr fontId="19"/>
  </si>
  <si>
    <t>北海道富良野市</t>
  </si>
  <si>
    <t>高知県安田町</t>
  </si>
  <si>
    <t>北海道恵庭市</t>
  </si>
  <si>
    <t>北海道北広島市</t>
  </si>
  <si>
    <t>北海道新篠津村</t>
  </si>
  <si>
    <t>熊本県熊本県</t>
  </si>
  <si>
    <t>北海道松前町</t>
  </si>
  <si>
    <t>北海道福島町</t>
  </si>
  <si>
    <t>北海道鹿部町</t>
  </si>
  <si>
    <t>北海道森町</t>
  </si>
  <si>
    <t>福島県いわき市</t>
  </si>
  <si>
    <t>北海道長万部町</t>
  </si>
  <si>
    <t>北海道上ノ国町</t>
  </si>
  <si>
    <t>北海道厚沢部町</t>
  </si>
  <si>
    <t>北海道乙部町</t>
  </si>
  <si>
    <t>北海道今金町</t>
  </si>
  <si>
    <t>和歌山県印南町</t>
  </si>
  <si>
    <t>北海道せたな町</t>
  </si>
  <si>
    <t>北海道寿都町</t>
  </si>
  <si>
    <t>和歌山県太地町</t>
  </si>
  <si>
    <t>北海道黒松内町</t>
  </si>
  <si>
    <t>北海道ニセコ町</t>
  </si>
  <si>
    <t>北海道真狩村</t>
  </si>
  <si>
    <t>北海道留寿都村</t>
  </si>
  <si>
    <t>熊本県錦町</t>
  </si>
  <si>
    <t>北海道共和町</t>
  </si>
  <si>
    <t>北海道岩内町</t>
  </si>
  <si>
    <t>北海道泊村</t>
  </si>
  <si>
    <t>福井県坂井市</t>
  </si>
  <si>
    <t>北海道神恵内村</t>
  </si>
  <si>
    <t>長崎県川棚町</t>
  </si>
  <si>
    <t>北海道積丹町</t>
  </si>
  <si>
    <t>北海道余市町</t>
  </si>
  <si>
    <t>宮崎県宮崎県</t>
  </si>
  <si>
    <t>茨城県筑西市</t>
  </si>
  <si>
    <t>北海道上砂川町</t>
  </si>
  <si>
    <t>北海道由仁町</t>
  </si>
  <si>
    <t>北海道栗山町</t>
  </si>
  <si>
    <t>北海道浦臼町</t>
  </si>
  <si>
    <t>北海道妹背牛町</t>
  </si>
  <si>
    <t>石川県穴水町</t>
  </si>
  <si>
    <t>北海道秩父別町</t>
  </si>
  <si>
    <t>北海道沼田町</t>
  </si>
  <si>
    <t>北海道上富良野町</t>
  </si>
  <si>
    <t>北海道東神楽町</t>
  </si>
  <si>
    <t>岩手県岩手県</t>
  </si>
  <si>
    <t>北海道比布町</t>
  </si>
  <si>
    <t>愛知県武豊町</t>
  </si>
  <si>
    <t>北海道愛別町</t>
  </si>
  <si>
    <t>奈良県御杖村</t>
  </si>
  <si>
    <t>北海道上川町</t>
  </si>
  <si>
    <t>北海道東川町</t>
  </si>
  <si>
    <t>北海道美瑛町</t>
  </si>
  <si>
    <t>北海道南富良野町</t>
  </si>
  <si>
    <t>北海道鶴居村</t>
  </si>
  <si>
    <t>北海道和寒町</t>
  </si>
  <si>
    <t>北海道美深町</t>
  </si>
  <si>
    <t>北海道音威子府村</t>
  </si>
  <si>
    <t>富山県入善町</t>
  </si>
  <si>
    <t>北海道中川町</t>
  </si>
  <si>
    <t>北海道幌加内町</t>
  </si>
  <si>
    <t>愛知県豊根村</t>
  </si>
  <si>
    <t>北海道増毛町</t>
  </si>
  <si>
    <t>福島県鮫川村</t>
  </si>
  <si>
    <t>北海道苫前町</t>
  </si>
  <si>
    <t>北海道羽幌町</t>
  </si>
  <si>
    <t>北海道猿払村</t>
  </si>
  <si>
    <t>北海道豊富町</t>
  </si>
  <si>
    <t>北海道利尻富士町</t>
  </si>
  <si>
    <t>　　　市町村事業（令和５年度当初）</t>
    <rPh sb="3" eb="6">
      <t>シチョウソン</t>
    </rPh>
    <rPh sb="6" eb="8">
      <t>ジギョウ</t>
    </rPh>
    <rPh sb="9" eb="11">
      <t>レイワ</t>
    </rPh>
    <rPh sb="12" eb="14">
      <t>ネンド</t>
    </rPh>
    <rPh sb="14" eb="16">
      <t>トウショ</t>
    </rPh>
    <phoneticPr fontId="2"/>
  </si>
  <si>
    <t>北海道津別町</t>
  </si>
  <si>
    <t>北海道斜里町</t>
  </si>
  <si>
    <t>北海道清里町</t>
  </si>
  <si>
    <t>北海道置戸町</t>
  </si>
  <si>
    <t>北海道遠軽町</t>
  </si>
  <si>
    <t>北海道湧別町</t>
  </si>
  <si>
    <t>北海道西興部村</t>
  </si>
  <si>
    <t>北海道大空町</t>
  </si>
  <si>
    <t>北海道厚真町</t>
  </si>
  <si>
    <t>北海道洞爺湖町</t>
  </si>
  <si>
    <t>北海道安平町</t>
  </si>
  <si>
    <t>北海道日高町</t>
  </si>
  <si>
    <t>北海道平取町</t>
  </si>
  <si>
    <t>北海道新冠町</t>
  </si>
  <si>
    <t>北海道新ひだか町</t>
  </si>
  <si>
    <t>北海道上士幌町</t>
  </si>
  <si>
    <t>三重県大台町</t>
  </si>
  <si>
    <t>北海道鹿追町</t>
  </si>
  <si>
    <t>北海道芽室町</t>
  </si>
  <si>
    <t>北海道中札内村</t>
  </si>
  <si>
    <t>北海道更別村</t>
  </si>
  <si>
    <t>北海道大樹町</t>
  </si>
  <si>
    <t>徳島県つるぎ町</t>
  </si>
  <si>
    <t>北海道幕別町</t>
  </si>
  <si>
    <t>北海道本別町</t>
  </si>
  <si>
    <t>北海道足寄町</t>
  </si>
  <si>
    <t>北海道厚岸町</t>
  </si>
  <si>
    <t>北海道浜中町</t>
  </si>
  <si>
    <t>北海道標茶町</t>
  </si>
  <si>
    <t>北海道弟子屈町</t>
  </si>
  <si>
    <t>北海道白糠町</t>
  </si>
  <si>
    <t>(5)</t>
  </si>
  <si>
    <t>北海道標津町</t>
  </si>
  <si>
    <t>青森県青森市</t>
  </si>
  <si>
    <t>青森県弘前市</t>
  </si>
  <si>
    <t>青森県八戸市</t>
  </si>
  <si>
    <t>青森県むつ市</t>
  </si>
  <si>
    <t>青森県つがる市</t>
  </si>
  <si>
    <t>青森県平川市</t>
  </si>
  <si>
    <t>青森県蓬田村</t>
  </si>
  <si>
    <t>青森県外ヶ浜町</t>
  </si>
  <si>
    <t>島根県知夫村</t>
  </si>
  <si>
    <t>青森県鰺ヶ沢町</t>
  </si>
  <si>
    <t>青森県西目屋村</t>
  </si>
  <si>
    <t>福島県富岡町</t>
  </si>
  <si>
    <t>青森県藤崎町</t>
  </si>
  <si>
    <t>長野県飯綱町</t>
  </si>
  <si>
    <t>青森県鶴田町</t>
  </si>
  <si>
    <t>青森県中泊町</t>
  </si>
  <si>
    <t>青森県六戸町</t>
  </si>
  <si>
    <t>青森県六ヶ所村</t>
  </si>
  <si>
    <t>青森県大間町</t>
  </si>
  <si>
    <t>青森県田子町</t>
  </si>
  <si>
    <t>青森県南部町</t>
  </si>
  <si>
    <t>青森県新郷村</t>
  </si>
  <si>
    <t>岩手県大船渡市</t>
  </si>
  <si>
    <t>岩手県花巻市</t>
  </si>
  <si>
    <t>岩手県北上市</t>
  </si>
  <si>
    <t>岩手県久慈市</t>
  </si>
  <si>
    <t>岩手県陸前高田市</t>
  </si>
  <si>
    <t>岩手県釜石市</t>
  </si>
  <si>
    <t>岩手県二戸市</t>
  </si>
  <si>
    <t>岩手県滝沢市</t>
  </si>
  <si>
    <t>岩手県雫石町</t>
  </si>
  <si>
    <t>岩手県葛巻町</t>
  </si>
  <si>
    <t>岩手県平泉町</t>
  </si>
  <si>
    <t>千葉県酒々井町</t>
  </si>
  <si>
    <t>岩手県岩泉町</t>
  </si>
  <si>
    <t>岩手県軽米町</t>
  </si>
  <si>
    <t>岩手県野田村</t>
  </si>
  <si>
    <t>岩手県洋野町</t>
  </si>
  <si>
    <t>宮城県宮城県</t>
  </si>
  <si>
    <t>宮城県仙台市</t>
  </si>
  <si>
    <t>宮城県石巻市</t>
  </si>
  <si>
    <t>宮城県気仙沼市</t>
  </si>
  <si>
    <t>長野県山形村</t>
  </si>
  <si>
    <t>宮城県名取市</t>
  </si>
  <si>
    <t>宮城県角田市</t>
  </si>
  <si>
    <t>宮城県多賀城市</t>
  </si>
  <si>
    <t>宮城県登米市</t>
  </si>
  <si>
    <t>地域少子化対策
重点推進事業</t>
    <rPh sb="0" eb="2">
      <t>チイキ</t>
    </rPh>
    <rPh sb="2" eb="5">
      <t>ショウシカ</t>
    </rPh>
    <rPh sb="5" eb="7">
      <t>タイサク</t>
    </rPh>
    <rPh sb="8" eb="10">
      <t>ジュウテン</t>
    </rPh>
    <rPh sb="10" eb="12">
      <t>スイシン</t>
    </rPh>
    <rPh sb="12" eb="14">
      <t>ジギョウ</t>
    </rPh>
    <phoneticPr fontId="2"/>
  </si>
  <si>
    <t>宮城県栗原市</t>
  </si>
  <si>
    <t>宮城県七ヶ宿町</t>
  </si>
  <si>
    <t>宮城県大河原町</t>
  </si>
  <si>
    <t>(6)</t>
  </si>
  <si>
    <t>神奈川県大井町</t>
  </si>
  <si>
    <t>千葉県南房総市</t>
  </si>
  <si>
    <t>宮城県丸森町</t>
  </si>
  <si>
    <t>宮城県大衡村</t>
  </si>
  <si>
    <t>大分県九重町</t>
  </si>
  <si>
    <t>宮城県色麻町</t>
  </si>
  <si>
    <t>宮城県女川町</t>
  </si>
  <si>
    <t>熊本県益城町</t>
  </si>
  <si>
    <t>宮城県南三陸町</t>
  </si>
  <si>
    <t>秋田県秋田県</t>
  </si>
  <si>
    <t>秋田県秋田市</t>
  </si>
  <si>
    <t>秋田県横手市</t>
  </si>
  <si>
    <t>秋田県大館市</t>
  </si>
  <si>
    <t>兵庫県姫路市</t>
  </si>
  <si>
    <t>千葉県鴨川市</t>
  </si>
  <si>
    <t>秋田県男鹿市</t>
  </si>
  <si>
    <t>神奈川県茅ヶ崎市</t>
  </si>
  <si>
    <t>秋田県湯沢市</t>
  </si>
  <si>
    <t>千葉県佐倉市</t>
  </si>
  <si>
    <t>秋田県鹿角市</t>
  </si>
  <si>
    <t>秋田県由利本荘市</t>
  </si>
  <si>
    <t>秋田県大仙市</t>
  </si>
  <si>
    <t>秋田県北秋田市</t>
  </si>
  <si>
    <t>秋田県小坂町</t>
  </si>
  <si>
    <t>秋田県上小阿仁村</t>
  </si>
  <si>
    <t>秋田県藤里町</t>
  </si>
  <si>
    <t>秋田県三種町</t>
  </si>
  <si>
    <t>秋田県八峰町</t>
  </si>
  <si>
    <t>秋田県五城目町</t>
  </si>
  <si>
    <t>秋田県井川町</t>
  </si>
  <si>
    <t>秋田県大潟村</t>
  </si>
  <si>
    <t>秋田県美郷町</t>
  </si>
  <si>
    <t>山形県山形県</t>
  </si>
  <si>
    <t>山形県山形市</t>
  </si>
  <si>
    <t>茨城県河内町</t>
  </si>
  <si>
    <t>山形県米沢市</t>
  </si>
  <si>
    <t>山形県鶴岡市</t>
  </si>
  <si>
    <t>山形県新庄市</t>
  </si>
  <si>
    <t>山梨県山梨市</t>
  </si>
  <si>
    <t>山形県寒河江市</t>
  </si>
  <si>
    <t>山形県村山市</t>
  </si>
  <si>
    <t>山形県天童市</t>
  </si>
  <si>
    <t>山形県東根市</t>
  </si>
  <si>
    <t>山形県中山町</t>
  </si>
  <si>
    <t>山形県西川町</t>
  </si>
  <si>
    <t>山形県大江町</t>
  </si>
  <si>
    <t>北海道</t>
    <rPh sb="0" eb="3">
      <t>ホッカイドウ</t>
    </rPh>
    <phoneticPr fontId="19"/>
  </si>
  <si>
    <t>福井県あわら市</t>
  </si>
  <si>
    <t>山形県大石田町</t>
  </si>
  <si>
    <t>山形県最上町</t>
  </si>
  <si>
    <t>山形県舟形町</t>
  </si>
  <si>
    <t>山形県真室川町</t>
  </si>
  <si>
    <t>山形県戸沢村</t>
  </si>
  <si>
    <t>山形県高畠町</t>
  </si>
  <si>
    <t>山形県川西町</t>
  </si>
  <si>
    <t>山形県白鷹町</t>
  </si>
  <si>
    <t>山形県遊佐町</t>
  </si>
  <si>
    <t>福島県福島県</t>
  </si>
  <si>
    <t>福島県福島市</t>
  </si>
  <si>
    <t>福島県須賀川市</t>
  </si>
  <si>
    <t>福島県喜多方市</t>
  </si>
  <si>
    <t>福島県二本松市</t>
  </si>
  <si>
    <t>東京都荒川区</t>
  </si>
  <si>
    <t>福島県南相馬市</t>
  </si>
  <si>
    <t>千葉県君津市</t>
  </si>
  <si>
    <t>福島県伊達市</t>
  </si>
  <si>
    <t>福島県国見町</t>
  </si>
  <si>
    <t>熊本県球磨村</t>
  </si>
  <si>
    <t>福島県川俣町</t>
  </si>
  <si>
    <t>福島県鏡石町</t>
  </si>
  <si>
    <t>福島県下郷町</t>
  </si>
  <si>
    <t>福島県西会津町</t>
  </si>
  <si>
    <t>高知県中土佐町</t>
  </si>
  <si>
    <t>福島県柳津町</t>
  </si>
  <si>
    <t>福島県昭和村</t>
  </si>
  <si>
    <t>福島県泉崎村</t>
  </si>
  <si>
    <t>山梨県笛吹市</t>
  </si>
  <si>
    <t>福島県中島村</t>
  </si>
  <si>
    <t>福島県棚倉町</t>
  </si>
  <si>
    <t>福島県浅川町</t>
  </si>
  <si>
    <t>福島県古殿町</t>
  </si>
  <si>
    <t>福島県三春町</t>
  </si>
  <si>
    <t>滋賀県滋賀県</t>
  </si>
  <si>
    <t>福島県楢葉町</t>
  </si>
  <si>
    <t>１．都道府県事業</t>
    <rPh sb="2" eb="6">
      <t>トドウフケン</t>
    </rPh>
    <rPh sb="6" eb="8">
      <t>ジギョウ</t>
    </rPh>
    <phoneticPr fontId="2"/>
  </si>
  <si>
    <t>福島県川内村</t>
  </si>
  <si>
    <t>総事業費（円）</t>
    <rPh sb="0" eb="4">
      <t>ソウジギョウヒ</t>
    </rPh>
    <rPh sb="5" eb="6">
      <t>エン</t>
    </rPh>
    <phoneticPr fontId="2"/>
  </si>
  <si>
    <t>福島県大熊町</t>
  </si>
  <si>
    <t>埼玉県富士見市</t>
  </si>
  <si>
    <t>福島県浪江町</t>
  </si>
  <si>
    <t>長野県塩尻市</t>
  </si>
  <si>
    <t>福島県飯舘村</t>
  </si>
  <si>
    <t>茨城県茨城県</t>
  </si>
  <si>
    <t>鳥取県琴浦町</t>
  </si>
  <si>
    <t>茨城県石岡市</t>
  </si>
  <si>
    <t>東京都八王子市</t>
  </si>
  <si>
    <t>茨城県結城市</t>
  </si>
  <si>
    <t>茨城県龍ケ崎市</t>
  </si>
  <si>
    <t>茨城県下妻市</t>
  </si>
  <si>
    <t>茨城県常総市</t>
  </si>
  <si>
    <t>茨城県常陸太田市</t>
  </si>
  <si>
    <t>茨城県高萩市</t>
  </si>
  <si>
    <t>茨城県笠間市</t>
  </si>
  <si>
    <t>茨城県牛久市</t>
  </si>
  <si>
    <t>茨城県つくば市</t>
  </si>
  <si>
    <t>茨城県守谷市</t>
  </si>
  <si>
    <t>茨城県坂東市</t>
  </si>
  <si>
    <t>茨城県かすみがうら市</t>
  </si>
  <si>
    <t>茨城県行方市</t>
  </si>
  <si>
    <t>茨城県大洗町</t>
  </si>
  <si>
    <t>茨城県城里町</t>
  </si>
  <si>
    <t>茨城県東海村</t>
  </si>
  <si>
    <t>茨城県大子町</t>
  </si>
  <si>
    <t>兵庫県川西市</t>
  </si>
  <si>
    <t>茨城県八千代町</t>
  </si>
  <si>
    <t>茨城県五霞町</t>
  </si>
  <si>
    <t>茨城県境町</t>
  </si>
  <si>
    <t>茨城県利根町</t>
  </si>
  <si>
    <t>石川県志賀町</t>
  </si>
  <si>
    <t>栃木県栃木県</t>
  </si>
  <si>
    <t>栃木県宇都宮市</t>
  </si>
  <si>
    <t>栃木県栃木市</t>
  </si>
  <si>
    <t>栃木県佐野市</t>
  </si>
  <si>
    <t>栃木県日光市</t>
  </si>
  <si>
    <t>栃木県小山市</t>
  </si>
  <si>
    <t>栃木県那須塩原市</t>
  </si>
  <si>
    <t>栃木県那須烏山市</t>
  </si>
  <si>
    <t>京都府宮津市</t>
  </si>
  <si>
    <t>栃木県上三川町</t>
  </si>
  <si>
    <t>栃木県茂木町</t>
  </si>
  <si>
    <t>栃木県市貝町</t>
  </si>
  <si>
    <t>栃木県芳賀町</t>
  </si>
  <si>
    <t>栃木県塩谷町</t>
  </si>
  <si>
    <t>栃木県高根沢町</t>
  </si>
  <si>
    <t>栃木県那須町</t>
  </si>
  <si>
    <t>栃木県那珂川町</t>
  </si>
  <si>
    <t>群馬県群馬県</t>
  </si>
  <si>
    <t>群馬県前橋市</t>
  </si>
  <si>
    <t>群馬県桐生市</t>
  </si>
  <si>
    <t>群馬県館林市</t>
  </si>
  <si>
    <t>群馬県渋川市</t>
  </si>
  <si>
    <t>群馬県藤岡市</t>
  </si>
  <si>
    <t>群馬県安中市</t>
  </si>
  <si>
    <t>群馬県吉岡町</t>
  </si>
  <si>
    <t>群馬県神流町</t>
  </si>
  <si>
    <t>群馬県下仁田町</t>
  </si>
  <si>
    <t>群馬県南牧村</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</si>
  <si>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</si>
  <si>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</si>
  <si>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</si>
  <si>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</si>
  <si>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</si>
  <si>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</si>
  <si>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</si>
  <si>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</si>
  <si>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</si>
  <si>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</si>
  <si>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埼玉県埼玉県</t>
  </si>
  <si>
    <t>埼玉県川越市</t>
  </si>
  <si>
    <t>埼玉県行田市</t>
  </si>
  <si>
    <t>福岡県八女市</t>
  </si>
  <si>
    <t>埼玉県加須市</t>
  </si>
  <si>
    <t>埼玉県春日部市</t>
  </si>
  <si>
    <t>埼玉県鴻巣市</t>
  </si>
  <si>
    <t>埼玉県深谷市</t>
  </si>
  <si>
    <t>京都府伊根町</t>
  </si>
  <si>
    <t>埼玉県越谷市</t>
  </si>
  <si>
    <t>埼玉県蕨市</t>
  </si>
  <si>
    <t>埼玉県戸田市</t>
  </si>
  <si>
    <t>埼玉県志木市</t>
  </si>
  <si>
    <t>和歌山県御坊市</t>
  </si>
  <si>
    <t>埼玉県新座市</t>
  </si>
  <si>
    <t>島根県浜田市</t>
  </si>
  <si>
    <t>新潟県佐渡市</t>
  </si>
  <si>
    <t>埼玉県桶川市</t>
  </si>
  <si>
    <t>埼玉県八潮市</t>
  </si>
  <si>
    <t>埼玉県三郷市</t>
  </si>
  <si>
    <t>埼玉県坂戸市</t>
  </si>
  <si>
    <t>埼玉県幸手市</t>
  </si>
  <si>
    <t>埼玉県日高市</t>
  </si>
  <si>
    <t>埼玉県吉川市</t>
  </si>
  <si>
    <t>埼玉県白岡市</t>
  </si>
  <si>
    <t>埼玉県伊奈町</t>
  </si>
  <si>
    <t>埼玉県三芳町</t>
  </si>
  <si>
    <t>埼玉県毛呂山町</t>
  </si>
  <si>
    <t>埼玉県滑川町</t>
  </si>
  <si>
    <t>埼玉県吉見町</t>
  </si>
  <si>
    <t>神奈川県松田町</t>
  </si>
  <si>
    <t>埼玉県ときがわ町</t>
  </si>
  <si>
    <t>埼玉県小鹿野町</t>
  </si>
  <si>
    <t>埼玉県美里町</t>
  </si>
  <si>
    <t>埼玉県寄居町</t>
  </si>
  <si>
    <t>埼玉県杉戸町</t>
  </si>
  <si>
    <t>福岡県柳川市</t>
  </si>
  <si>
    <t>埼玉県松伏町</t>
  </si>
  <si>
    <t>千葉県千葉県</t>
  </si>
  <si>
    <t>千葉県千葉市</t>
  </si>
  <si>
    <t>香川県三木町</t>
  </si>
  <si>
    <t>千葉県銚子市</t>
  </si>
  <si>
    <t>千葉県木更津市</t>
  </si>
  <si>
    <t>千葉県野田市</t>
  </si>
  <si>
    <t>千葉県茂原市</t>
  </si>
  <si>
    <t>千葉県成田市</t>
  </si>
  <si>
    <t>千葉県東金市</t>
  </si>
  <si>
    <t>千葉県旭市</t>
  </si>
  <si>
    <t>千葉県習志野市</t>
  </si>
  <si>
    <t>千葉県市原市</t>
  </si>
  <si>
    <t>千葉県富津市</t>
  </si>
  <si>
    <t>千葉県香取市</t>
  </si>
  <si>
    <t>千葉県大網白里市</t>
  </si>
  <si>
    <t>千葉県栄町</t>
  </si>
  <si>
    <t>千葉県神崎町</t>
  </si>
  <si>
    <t>千葉県横芝光町</t>
  </si>
  <si>
    <t>千葉県長生村</t>
  </si>
  <si>
    <t>千葉県白子町</t>
  </si>
  <si>
    <t>千葉県大多喜町</t>
  </si>
  <si>
    <t>千葉県鋸南町</t>
  </si>
  <si>
    <t>東京都千代田区</t>
  </si>
  <si>
    <t>東京都新宿区</t>
  </si>
  <si>
    <t>東京都文京区</t>
  </si>
  <si>
    <t>東京都目黒区</t>
  </si>
  <si>
    <t>東京都大田区</t>
  </si>
  <si>
    <t>岡山県西粟倉村</t>
  </si>
  <si>
    <t>東京都世田谷区</t>
  </si>
  <si>
    <t>東京都中野区</t>
  </si>
  <si>
    <t>東京都豊島区</t>
  </si>
  <si>
    <t>奈良県葛城市</t>
  </si>
  <si>
    <t>東京都北区</t>
  </si>
  <si>
    <t>東京都板橋区</t>
  </si>
  <si>
    <t>東京都葛飾区</t>
  </si>
  <si>
    <t>東京都昭島市</t>
  </si>
  <si>
    <t>(1)</t>
  </si>
  <si>
    <t>東京都調布市</t>
  </si>
  <si>
    <t>東京都町田市</t>
  </si>
  <si>
    <t>東京都小金井市</t>
  </si>
  <si>
    <t>東京都小平市</t>
  </si>
  <si>
    <t>東京都国立市</t>
  </si>
  <si>
    <t>東京都狛江市</t>
  </si>
  <si>
    <t>東京都東大和市</t>
  </si>
  <si>
    <t>東京都東久留米市</t>
  </si>
  <si>
    <t>新潟県弥彦村</t>
  </si>
  <si>
    <t>東京都武蔵村山市</t>
  </si>
  <si>
    <t>愛知県犬山市</t>
  </si>
  <si>
    <t>東京都多摩市</t>
  </si>
  <si>
    <t>東京都あきる野市</t>
  </si>
  <si>
    <t>東京都瑞穂町</t>
  </si>
  <si>
    <t>東京都檜原村</t>
  </si>
  <si>
    <t>東京都大島町</t>
  </si>
  <si>
    <t>東京都三宅村</t>
  </si>
  <si>
    <t>東京都小笠原村</t>
  </si>
  <si>
    <t>神奈川県平塚市</t>
  </si>
  <si>
    <t>神奈川県藤沢市</t>
  </si>
  <si>
    <t>神奈川県小田原市</t>
  </si>
  <si>
    <t>神奈川県逗子市</t>
  </si>
  <si>
    <t>神奈川県秦野市</t>
  </si>
  <si>
    <t>神奈川県厚木市</t>
  </si>
  <si>
    <t>大分県国東市</t>
  </si>
  <si>
    <t>神奈川県大和市</t>
  </si>
  <si>
    <t>神奈川県海老名市</t>
  </si>
  <si>
    <t>神奈川県葉山町</t>
  </si>
  <si>
    <t>神奈川県寒川町</t>
  </si>
  <si>
    <t>奈良県黒滝村</t>
  </si>
  <si>
    <t>神奈川県中井町</t>
  </si>
  <si>
    <t>神奈川県山北町</t>
  </si>
  <si>
    <t>神奈川県真鶴町</t>
  </si>
  <si>
    <t>神奈川県愛川町</t>
  </si>
  <si>
    <t>新潟県新潟県</t>
  </si>
  <si>
    <t>新潟県三条市</t>
  </si>
  <si>
    <t>新潟県見附市</t>
  </si>
  <si>
    <t>新潟県村上市</t>
  </si>
  <si>
    <t>新潟県燕市</t>
  </si>
  <si>
    <t>新潟県糸魚川市</t>
  </si>
  <si>
    <t>新潟県五泉市</t>
  </si>
  <si>
    <t>新潟県上越市</t>
  </si>
  <si>
    <t>新潟県阿賀野市</t>
  </si>
  <si>
    <t>新潟県魚沼市</t>
  </si>
  <si>
    <t>新潟県田上町</t>
  </si>
  <si>
    <t>新潟県阿賀町</t>
  </si>
  <si>
    <t>新潟県津南町</t>
  </si>
  <si>
    <t>京都府南丹市</t>
  </si>
  <si>
    <t>富山県富山県</t>
  </si>
  <si>
    <t>富山県魚津市</t>
  </si>
  <si>
    <t>富山県滑川市</t>
  </si>
  <si>
    <t>富山県黒部市</t>
  </si>
  <si>
    <t>富山県砺波市</t>
  </si>
  <si>
    <t>富山県射水市</t>
  </si>
  <si>
    <t>富山県舟橋村</t>
  </si>
  <si>
    <t>富山県上市町</t>
  </si>
  <si>
    <t>富山県立山町</t>
  </si>
  <si>
    <t>富山県朝日町</t>
  </si>
  <si>
    <t>石川県金沢市</t>
  </si>
  <si>
    <t>石川県七尾市</t>
  </si>
  <si>
    <t>石川県小松市</t>
  </si>
  <si>
    <t>石川県輪島市</t>
  </si>
  <si>
    <t>石川県珠洲市</t>
  </si>
  <si>
    <t>石川県羽咋市</t>
  </si>
  <si>
    <t>石川県かほく市</t>
  </si>
  <si>
    <t>石川県能美市</t>
  </si>
  <si>
    <t>石川県野々市市</t>
  </si>
  <si>
    <t>石川県川北町</t>
  </si>
  <si>
    <t>石川県宝達志水町</t>
  </si>
  <si>
    <t>石川県中能登町</t>
  </si>
  <si>
    <t>石川県能登町</t>
  </si>
  <si>
    <t>福井県敦賀市</t>
  </si>
  <si>
    <t>福井県越前市</t>
  </si>
  <si>
    <t>福井県永平寺町</t>
  </si>
  <si>
    <t>福井県池田町</t>
  </si>
  <si>
    <t>福井県南越前町</t>
  </si>
  <si>
    <t>福井県越前町</t>
  </si>
  <si>
    <t>福井県おおい町</t>
  </si>
  <si>
    <t>福井県若狭町</t>
  </si>
  <si>
    <t>山梨県富士吉田市</t>
  </si>
  <si>
    <t>山梨県大月市</t>
  </si>
  <si>
    <t>山梨県韮崎市</t>
  </si>
  <si>
    <t>山梨県北杜市</t>
  </si>
  <si>
    <t>山梨県上野原市</t>
  </si>
  <si>
    <t>山梨県甲州市</t>
  </si>
  <si>
    <t>山梨県早川町</t>
  </si>
  <si>
    <t>山梨県身延町</t>
  </si>
  <si>
    <t>結婚新生活支援事業</t>
    <rPh sb="0" eb="2">
      <t>ケッコン</t>
    </rPh>
    <rPh sb="2" eb="5">
      <t>シンセイカツ</t>
    </rPh>
    <rPh sb="5" eb="7">
      <t>シエン</t>
    </rPh>
    <rPh sb="7" eb="9">
      <t>ジギョウ</t>
    </rPh>
    <phoneticPr fontId="2"/>
  </si>
  <si>
    <t>山梨県山中湖村</t>
  </si>
  <si>
    <t>山梨県鳴沢村</t>
  </si>
  <si>
    <t>山梨県富士河口湖町</t>
  </si>
  <si>
    <t>山梨県小菅村</t>
  </si>
  <si>
    <t>長野県長野県</t>
  </si>
  <si>
    <t>長野県上田市</t>
  </si>
  <si>
    <t>長野県飯田市</t>
  </si>
  <si>
    <t>長野県駒ヶ根市</t>
  </si>
  <si>
    <t>長野県中野市</t>
  </si>
  <si>
    <t>長野県飯山市</t>
  </si>
  <si>
    <t>長野県佐久市</t>
  </si>
  <si>
    <t>長野県安曇野市</t>
  </si>
  <si>
    <t>長野県小海町</t>
  </si>
  <si>
    <t>長野県北相木村</t>
  </si>
  <si>
    <t>長野県佐久穂町</t>
  </si>
  <si>
    <t>長野県軽井沢町</t>
  </si>
  <si>
    <t>長野県立科町</t>
  </si>
  <si>
    <t>長野県長和町</t>
  </si>
  <si>
    <t>長野県辰野町</t>
  </si>
  <si>
    <t>長野県飯島町</t>
  </si>
  <si>
    <t>長野県中川村</t>
  </si>
  <si>
    <t>長野県松川町</t>
  </si>
  <si>
    <t>長野県阿智村</t>
  </si>
  <si>
    <t>兵庫県</t>
    <rPh sb="0" eb="3">
      <t>ヒョウゴケン</t>
    </rPh>
    <phoneticPr fontId="19"/>
  </si>
  <si>
    <t>長野県天龍村</t>
  </si>
  <si>
    <t>長野県泰阜村</t>
  </si>
  <si>
    <t>徳島県那賀町</t>
  </si>
  <si>
    <t>島根県隠岐の島町</t>
  </si>
  <si>
    <t>長野県豊丘村</t>
  </si>
  <si>
    <t>長野県大桑村</t>
  </si>
  <si>
    <t>長野県麻績村</t>
  </si>
  <si>
    <t>長野県生坂村</t>
  </si>
  <si>
    <t>高知県本山町</t>
  </si>
  <si>
    <t>長野県筑北村</t>
  </si>
  <si>
    <t>長野県池田町</t>
  </si>
  <si>
    <t>長野県白馬村</t>
  </si>
  <si>
    <t>長野県小布施町</t>
  </si>
  <si>
    <t>長野県野沢温泉村</t>
  </si>
  <si>
    <t>長野県信濃町</t>
  </si>
  <si>
    <t>長野県小川村</t>
  </si>
  <si>
    <t>長野県栄村</t>
  </si>
  <si>
    <t>岐阜県大垣市</t>
  </si>
  <si>
    <t>岐阜県高山市</t>
  </si>
  <si>
    <t>岐阜県恵那市</t>
  </si>
  <si>
    <t>岐阜県美濃加茂市</t>
  </si>
  <si>
    <t>岐阜県土岐市</t>
  </si>
  <si>
    <t>岐阜県可児市</t>
  </si>
  <si>
    <t>岐阜県本巣市</t>
  </si>
  <si>
    <t>判別用</t>
    <rPh sb="0" eb="2">
      <t>ハンベツ</t>
    </rPh>
    <rPh sb="2" eb="3">
      <t>ヨウ</t>
    </rPh>
    <phoneticPr fontId="2"/>
  </si>
  <si>
    <t>岐阜県郡上市</t>
  </si>
  <si>
    <t>岐阜県下呂市</t>
  </si>
  <si>
    <t>岐阜県海津市</t>
  </si>
  <si>
    <t>岐阜県岐南町</t>
  </si>
  <si>
    <t>岐阜県垂井町</t>
  </si>
  <si>
    <t>岐阜県関ケ原町</t>
  </si>
  <si>
    <t>岐阜県安八町</t>
  </si>
  <si>
    <t>岐阜県大野町</t>
  </si>
  <si>
    <t>岐阜県川辺町</t>
  </si>
  <si>
    <t>岐阜県七宗町</t>
  </si>
  <si>
    <t>岐阜県御嵩町</t>
  </si>
  <si>
    <t>岐阜県白川村</t>
  </si>
  <si>
    <t>静岡県浜松市</t>
  </si>
  <si>
    <t>静岡県熱海市</t>
  </si>
  <si>
    <t>静岡県三島市</t>
  </si>
  <si>
    <t>静岡県島田市</t>
  </si>
  <si>
    <t>静岡県富士市</t>
  </si>
  <si>
    <t>愛知県新城市</t>
  </si>
  <si>
    <t>静岡県掛川市</t>
  </si>
  <si>
    <t>静岡県御殿場市</t>
  </si>
  <si>
    <t>静岡県下田市</t>
  </si>
  <si>
    <t>静岡県湖西市</t>
  </si>
  <si>
    <t>静岡県伊豆の国市</t>
  </si>
  <si>
    <t>静岡県東伊豆町</t>
  </si>
  <si>
    <t>静岡県松崎町</t>
  </si>
  <si>
    <t>静岡県西伊豆町</t>
  </si>
  <si>
    <t>静岡県清水町</t>
  </si>
  <si>
    <t>静岡県小山町</t>
  </si>
  <si>
    <t>静岡県吉田町</t>
  </si>
  <si>
    <t>静岡県川根本町</t>
  </si>
  <si>
    <t>愛知県名古屋市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</si>
  <si>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</si>
  <si>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</si>
  <si>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</si>
  <si>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</si>
  <si>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</si>
  <si>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</si>
  <si>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</si>
  <si>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</si>
  <si>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</si>
  <si>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</si>
  <si>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</si>
  <si>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愛知県稲沢市</t>
  </si>
  <si>
    <t>愛知県知立市</t>
  </si>
  <si>
    <t>愛知県尾張旭市</t>
  </si>
  <si>
    <t>愛知県岩倉市</t>
  </si>
  <si>
    <t>愛知県豊明市</t>
  </si>
  <si>
    <t>愛知県日進市</t>
  </si>
  <si>
    <t>愛知県田原市</t>
  </si>
  <si>
    <t>愛知県みよし市</t>
  </si>
  <si>
    <t>愛知県あま市</t>
  </si>
  <si>
    <t>栃木県</t>
    <rPh sb="0" eb="3">
      <t>トチギケン</t>
    </rPh>
    <phoneticPr fontId="19"/>
  </si>
  <si>
    <t>愛知県大治町</t>
  </si>
  <si>
    <t>愛知県蟹江町</t>
  </si>
  <si>
    <t>愛知県東浦町</t>
  </si>
  <si>
    <t>愛知県南知多町</t>
  </si>
  <si>
    <t>愛知県東栄町</t>
  </si>
  <si>
    <t>三重県三重県</t>
  </si>
  <si>
    <t>三重県鈴鹿市</t>
  </si>
  <si>
    <t>三重県尾鷲市</t>
  </si>
  <si>
    <t>三重県鳥羽市</t>
  </si>
  <si>
    <t>三重県いなべ市</t>
  </si>
  <si>
    <t>香川県さぬき市</t>
  </si>
  <si>
    <t>三重県志摩市</t>
  </si>
  <si>
    <t>三重県菰野町</t>
  </si>
  <si>
    <t>三重県川越町</t>
  </si>
  <si>
    <t>三重県玉城町</t>
  </si>
  <si>
    <t>三重県度会町</t>
  </si>
  <si>
    <t>三重県大紀町</t>
  </si>
  <si>
    <t>三重県南伊勢町</t>
  </si>
  <si>
    <t>滋賀県彦根市</t>
  </si>
  <si>
    <t>滋賀県草津市</t>
  </si>
  <si>
    <t>滋賀県守山市</t>
  </si>
  <si>
    <t>滋賀県栗東市</t>
  </si>
  <si>
    <t>滋賀県野洲市</t>
  </si>
  <si>
    <t>滋賀県東近江市</t>
  </si>
  <si>
    <t>滋賀県米原市</t>
  </si>
  <si>
    <t>広島県呉市</t>
  </si>
  <si>
    <t>滋賀県豊郷町</t>
  </si>
  <si>
    <t>滋賀県多賀町</t>
  </si>
  <si>
    <t>京都府福知山市</t>
  </si>
  <si>
    <t>京都府城陽市</t>
  </si>
  <si>
    <t>京都府長岡京市</t>
  </si>
  <si>
    <t>京都府八幡市</t>
  </si>
  <si>
    <t>京都府京田辺市</t>
  </si>
  <si>
    <t>京都府木津川市</t>
  </si>
  <si>
    <t>京都府大山崎町</t>
  </si>
  <si>
    <t>京都府宇治田原町</t>
  </si>
  <si>
    <t>京都府笠置町</t>
  </si>
  <si>
    <t>3_2_3 男性の育休取得と家事・育児参画促進</t>
  </si>
  <si>
    <t>京都府精華町</t>
  </si>
  <si>
    <t>京都府南山城村</t>
  </si>
  <si>
    <t>福岡県鞍手町</t>
  </si>
  <si>
    <t>京都府京丹波町</t>
  </si>
  <si>
    <t>大阪府大阪府</t>
  </si>
  <si>
    <t>大阪府河内長野市</t>
  </si>
  <si>
    <t>大阪府高槻市</t>
  </si>
  <si>
    <t>大阪府高石市</t>
  </si>
  <si>
    <t>大阪府泉佐野市</t>
  </si>
  <si>
    <t>沖縄県南城市</t>
  </si>
  <si>
    <t>大阪府富田林市</t>
  </si>
  <si>
    <t>大阪府大東市</t>
  </si>
  <si>
    <t>大阪府箕面市</t>
  </si>
  <si>
    <t>大阪府門真市</t>
  </si>
  <si>
    <t>大阪府東大阪市</t>
  </si>
  <si>
    <t>大阪府泉南市</t>
  </si>
  <si>
    <t>広島県三次市</t>
  </si>
  <si>
    <t>大阪府四條畷市</t>
  </si>
  <si>
    <t>大阪府豊能町</t>
  </si>
  <si>
    <t>大阪府能勢町</t>
  </si>
  <si>
    <t>大阪府忠岡町</t>
  </si>
  <si>
    <t>大阪府田尻町</t>
  </si>
  <si>
    <t>大阪府河南町</t>
  </si>
  <si>
    <t>大阪府千早赤阪村</t>
  </si>
  <si>
    <t>兵庫県兵庫県</t>
  </si>
  <si>
    <t>兵庫県尼崎市</t>
  </si>
  <si>
    <t>兵庫県洲本市</t>
  </si>
  <si>
    <t>兵庫県芦屋市</t>
  </si>
  <si>
    <t>兵庫県宝塚市</t>
  </si>
  <si>
    <t>兵庫県高砂市</t>
  </si>
  <si>
    <t>兵庫県小野市</t>
  </si>
  <si>
    <t>兵庫県加西市</t>
  </si>
  <si>
    <t>兵庫県養父市</t>
  </si>
  <si>
    <t>兵庫県丹波市</t>
  </si>
  <si>
    <t>兵庫県朝来市</t>
  </si>
  <si>
    <t>兵庫県宍粟市</t>
  </si>
  <si>
    <t>兵庫県加東市</t>
  </si>
  <si>
    <t>熊本県</t>
    <rPh sb="0" eb="3">
      <t>クマモトケン</t>
    </rPh>
    <phoneticPr fontId="19"/>
  </si>
  <si>
    <t>兵庫県猪名川町</t>
  </si>
  <si>
    <t>兵庫県播磨町</t>
  </si>
  <si>
    <t>兵庫県福崎町</t>
  </si>
  <si>
    <t>兵庫県太子町</t>
  </si>
  <si>
    <t>兵庫県上郡町</t>
  </si>
  <si>
    <t>兵庫県香美町</t>
  </si>
  <si>
    <t>奈良県天理市</t>
  </si>
  <si>
    <t>奈良県生駒市</t>
  </si>
  <si>
    <t>奈良県宇陀市</t>
  </si>
  <si>
    <t>奈良県平群町</t>
  </si>
  <si>
    <t>奈良県安堵町</t>
  </si>
  <si>
    <t>奈良県曽爾村</t>
  </si>
  <si>
    <t>福岡県築上町</t>
  </si>
  <si>
    <t>奈良県高取町</t>
  </si>
  <si>
    <t>奈良県上牧町</t>
  </si>
  <si>
    <t>奈良県王寺町</t>
  </si>
  <si>
    <t>奈良県広陵町</t>
  </si>
  <si>
    <t>奈良県大淀町</t>
  </si>
  <si>
    <t>奈良県下市町</t>
  </si>
  <si>
    <t>奈良県下北山村</t>
  </si>
  <si>
    <t>奈良県上北山村</t>
  </si>
  <si>
    <t>奈良県川上村</t>
  </si>
  <si>
    <t>奈良県東吉野村</t>
  </si>
  <si>
    <t>和歌山県和歌山県</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</si>
  <si>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</si>
  <si>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</si>
  <si>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</si>
  <si>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</si>
  <si>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</si>
  <si>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</si>
  <si>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</si>
  <si>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</si>
  <si>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</si>
  <si>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</si>
  <si>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</si>
  <si>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</si>
  <si>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</si>
  <si>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</si>
  <si>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</si>
  <si>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</si>
  <si>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宮崎県</t>
    <rPh sb="0" eb="3">
      <t>ミヤザキケン</t>
    </rPh>
    <phoneticPr fontId="19"/>
  </si>
  <si>
    <t>和歌山県日高川町</t>
  </si>
  <si>
    <t>和歌山県白浜町</t>
  </si>
  <si>
    <t>和歌山県上富田町</t>
  </si>
  <si>
    <t>和歌山県すさみ町</t>
  </si>
  <si>
    <t>和歌山県那智勝浦町</t>
  </si>
  <si>
    <t>和歌山県串本町</t>
  </si>
  <si>
    <t>鳥取県鳥取県</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</si>
  <si>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</si>
  <si>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</si>
  <si>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</si>
  <si>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</si>
  <si>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</si>
  <si>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</si>
  <si>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</si>
  <si>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</si>
  <si>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</si>
  <si>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</si>
  <si>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</si>
  <si>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鳥取県日野町</t>
  </si>
  <si>
    <t>島根県松江市</t>
  </si>
  <si>
    <t>島根県安来市</t>
  </si>
  <si>
    <t>広島県東広島市</t>
  </si>
  <si>
    <t>島根県雲南市</t>
  </si>
  <si>
    <t>島根県飯南町</t>
  </si>
  <si>
    <t>島根県川本町</t>
  </si>
  <si>
    <t>島根県美郷町</t>
  </si>
  <si>
    <t>島根県吉賀町</t>
  </si>
  <si>
    <t>広島県</t>
    <rPh sb="0" eb="3">
      <t>ヒロシマケン</t>
    </rPh>
    <phoneticPr fontId="19"/>
  </si>
  <si>
    <t>島根県海士町</t>
  </si>
  <si>
    <t>島根県西ノ島町</t>
  </si>
  <si>
    <t>福岡県須恵町</t>
  </si>
  <si>
    <t>岡山県岡山県</t>
  </si>
  <si>
    <t>岡山県津山市</t>
  </si>
  <si>
    <t>岡山県井原市</t>
  </si>
  <si>
    <t>岡山県総社市</t>
  </si>
  <si>
    <t>岡山県高梁市</t>
  </si>
  <si>
    <t>岡山県新見市</t>
  </si>
  <si>
    <t>岡山県美作市</t>
  </si>
  <si>
    <t>岡山県浅口市</t>
  </si>
  <si>
    <t>岡山県里庄町</t>
  </si>
  <si>
    <t>岡山県矢掛町</t>
  </si>
  <si>
    <t>岡山県鏡野町</t>
  </si>
  <si>
    <t>岡山県美咲町</t>
  </si>
  <si>
    <t>岡山県吉備中央町</t>
  </si>
  <si>
    <t>広島県広島市</t>
  </si>
  <si>
    <t>広島県竹原市</t>
  </si>
  <si>
    <t>広島県三原市</t>
  </si>
  <si>
    <t>広島県尾道市</t>
  </si>
  <si>
    <t>広島県廿日市市</t>
  </si>
  <si>
    <t>広島県安芸太田町</t>
  </si>
  <si>
    <t>広島県世羅町</t>
  </si>
  <si>
    <t>広島県神石高原町</t>
  </si>
  <si>
    <t>山口県下関市</t>
  </si>
  <si>
    <t>山口県山口市</t>
  </si>
  <si>
    <t>山口県下松市</t>
  </si>
  <si>
    <t>山口県光市</t>
  </si>
  <si>
    <t>山口県長門市</t>
  </si>
  <si>
    <t>山口県美祢市</t>
  </si>
  <si>
    <t>山口県周南市</t>
  </si>
  <si>
    <t>山口県和木町</t>
  </si>
  <si>
    <t>山口県平生町</t>
  </si>
  <si>
    <t>徳島県美馬市</t>
  </si>
  <si>
    <t>徳島県三好市</t>
  </si>
  <si>
    <t>徳島県上勝町</t>
  </si>
  <si>
    <t>徳島県牟岐町</t>
  </si>
  <si>
    <t>徳島県美波町</t>
  </si>
  <si>
    <t>徳島県海陽町</t>
  </si>
  <si>
    <t>徳島県板野町</t>
  </si>
  <si>
    <t>徳島県東みよし町</t>
  </si>
  <si>
    <t>香川県香川県</t>
  </si>
  <si>
    <t>香川県高松市</t>
  </si>
  <si>
    <t>香川県善通寺市</t>
  </si>
  <si>
    <t>香川県直島町</t>
  </si>
  <si>
    <t>香川県琴平町</t>
  </si>
  <si>
    <t>香川県まんのう町</t>
  </si>
  <si>
    <t>宮崎県椎葉村</t>
  </si>
  <si>
    <t>愛媛県松山市</t>
  </si>
  <si>
    <t>愛媛県今治市</t>
  </si>
  <si>
    <t>愛媛県八幡浜市</t>
  </si>
  <si>
    <t>愛媛県新居浜市</t>
  </si>
  <si>
    <t>愛媛県大洲市</t>
  </si>
  <si>
    <t>愛媛県上島町</t>
  </si>
  <si>
    <t>愛媛県久万高原町</t>
  </si>
  <si>
    <t>愛媛県内子町</t>
  </si>
  <si>
    <t>愛媛県伊方町</t>
  </si>
  <si>
    <t>愛媛県鬼北町</t>
  </si>
  <si>
    <t>愛媛県愛南町</t>
  </si>
  <si>
    <t>大分県由布市</t>
  </si>
  <si>
    <t>高知県高知市</t>
  </si>
  <si>
    <t>高知県安芸市</t>
  </si>
  <si>
    <t>高知県南国市</t>
  </si>
  <si>
    <t>高知県須崎市</t>
  </si>
  <si>
    <t>宮崎県都城市</t>
  </si>
  <si>
    <t>高知県宿毛市</t>
  </si>
  <si>
    <t>高知県土佐清水市</t>
  </si>
  <si>
    <t>高知県香南市</t>
  </si>
  <si>
    <t>高知県香美市</t>
  </si>
  <si>
    <t>高知県奈半利町</t>
  </si>
  <si>
    <t>高知県北川村</t>
  </si>
  <si>
    <t>高知県馬路村</t>
  </si>
  <si>
    <t>高知県芸西村</t>
  </si>
  <si>
    <t>高知県土佐町</t>
  </si>
  <si>
    <t>高知県大川村</t>
  </si>
  <si>
    <t>高知県仁淀川町</t>
  </si>
  <si>
    <t>高知県越知町</t>
  </si>
  <si>
    <t>高知県梼原町</t>
  </si>
  <si>
    <t>高知県四万十町</t>
  </si>
  <si>
    <t>高知県大月町</t>
  </si>
  <si>
    <t>高知県三原村</t>
  </si>
  <si>
    <t>タイトル</t>
  </si>
  <si>
    <t>福岡県福岡市</t>
  </si>
  <si>
    <t>福岡県大牟田市</t>
  </si>
  <si>
    <t>福岡県直方市</t>
  </si>
  <si>
    <t>福岡県田川市</t>
  </si>
  <si>
    <t>鹿児島県屋久島町</t>
  </si>
  <si>
    <t>福岡県筑後市</t>
  </si>
  <si>
    <t>福岡県大川市</t>
  </si>
  <si>
    <t>新生活連携</t>
    <rPh sb="0" eb="3">
      <t>シンセイカツ</t>
    </rPh>
    <rPh sb="3" eb="5">
      <t>レンケイ</t>
    </rPh>
    <phoneticPr fontId="2"/>
  </si>
  <si>
    <t>福岡県行橋市</t>
  </si>
  <si>
    <t>福岡県豊前市</t>
  </si>
  <si>
    <t>福岡県小郡市</t>
  </si>
  <si>
    <t>福岡県春日市</t>
  </si>
  <si>
    <t>福岡県宗像市</t>
  </si>
  <si>
    <t>福岡県うきは市</t>
  </si>
  <si>
    <t>福岡県那珂川市</t>
  </si>
  <si>
    <t>福岡県新宮町</t>
  </si>
  <si>
    <t>福岡県久山町</t>
  </si>
  <si>
    <t>福岡県粕屋町</t>
  </si>
  <si>
    <t>福岡県芦屋町</t>
  </si>
  <si>
    <t>福岡県岡垣町</t>
  </si>
  <si>
    <t>福岡県遠賀町</t>
  </si>
  <si>
    <t>福岡県筑前町</t>
  </si>
  <si>
    <t>福岡県東峰村</t>
  </si>
  <si>
    <t>福岡県香春町</t>
  </si>
  <si>
    <t>福岡県添田町</t>
  </si>
  <si>
    <t>都道府県</t>
    <rPh sb="0" eb="4">
      <t>トドウフケン</t>
    </rPh>
    <phoneticPr fontId="2"/>
  </si>
  <si>
    <t>福岡県吉富町</t>
  </si>
  <si>
    <t>佐賀県鳥栖市</t>
  </si>
  <si>
    <t>佐賀県多久市</t>
  </si>
  <si>
    <t>佐賀県伊万里市</t>
  </si>
  <si>
    <t>佐賀県武雄市</t>
  </si>
  <si>
    <t>佐賀県鹿島市</t>
  </si>
  <si>
    <t>佐賀県小城市</t>
  </si>
  <si>
    <t>佐賀県神埼市</t>
  </si>
  <si>
    <t>佐賀県上峰町</t>
  </si>
  <si>
    <t>佐賀県有田町</t>
  </si>
  <si>
    <t>佐賀県大町町</t>
  </si>
  <si>
    <t>佐賀県白石町</t>
  </si>
  <si>
    <t>佐賀県太良町</t>
  </si>
  <si>
    <t>長崎県長崎県</t>
  </si>
  <si>
    <t>長崎県佐世保市</t>
  </si>
  <si>
    <t>長崎県島原市</t>
  </si>
  <si>
    <t>長崎県平戸市</t>
  </si>
  <si>
    <t>長崎県対馬市</t>
  </si>
  <si>
    <t>長崎県壱岐市</t>
  </si>
  <si>
    <t>長崎県西海市</t>
  </si>
  <si>
    <t>長崎県南島原市</t>
  </si>
  <si>
    <t>長崎県時津町</t>
  </si>
  <si>
    <t>長崎県東彼杵町</t>
  </si>
  <si>
    <t>長崎県波佐見町</t>
  </si>
  <si>
    <t>長崎県小値賀町</t>
  </si>
  <si>
    <t>長崎県佐々町</t>
  </si>
  <si>
    <t>熊本県熊本市</t>
  </si>
  <si>
    <t>熊本県人吉市</t>
  </si>
  <si>
    <t>熊本県荒尾市</t>
  </si>
  <si>
    <t>4_2 新規に婚姻した世帯に対する住宅取得費用又は住宅賃借費用に係る支援及び引越費用等に係る支援（都道府県主導型コース）</t>
    <rPh sb="42" eb="43">
      <t>トウ</t>
    </rPh>
    <rPh sb="49" eb="53">
      <t>トドウフケン</t>
    </rPh>
    <rPh sb="53" eb="56">
      <t>シュドウガタ</t>
    </rPh>
    <phoneticPr fontId="10"/>
  </si>
  <si>
    <t>熊本県玉名市</t>
  </si>
  <si>
    <t>熊本県菊池市</t>
  </si>
  <si>
    <t>熊本県上天草市</t>
  </si>
  <si>
    <t>熊本県阿蘇市</t>
  </si>
  <si>
    <t>熊本県美里町</t>
  </si>
  <si>
    <t>熊本県玉東町</t>
  </si>
  <si>
    <t>熊本県南関町</t>
  </si>
  <si>
    <t>熊本県長洲町</t>
  </si>
  <si>
    <t>三重県</t>
    <rPh sb="0" eb="3">
      <t>ミエケン</t>
    </rPh>
    <phoneticPr fontId="19"/>
  </si>
  <si>
    <t>熊本県和水町</t>
  </si>
  <si>
    <t>熊本県大津町</t>
  </si>
  <si>
    <t>熊本県南小国町</t>
  </si>
  <si>
    <t>熊本県小国町</t>
  </si>
  <si>
    <t>熊本県産山村</t>
  </si>
  <si>
    <t>熊本県西原村</t>
  </si>
  <si>
    <t>熊本県南阿蘇村</t>
  </si>
  <si>
    <t>熊本県嘉島町</t>
  </si>
  <si>
    <t>熊本県甲佐町</t>
  </si>
  <si>
    <t>熊本県多良木町</t>
  </si>
  <si>
    <t>熊本県水上村</t>
  </si>
  <si>
    <t>1_1_3 結婚支援を行うボランティアの育成、ネットワーク化</t>
  </si>
  <si>
    <t>熊本県五木村</t>
  </si>
  <si>
    <t>熊本県山江村</t>
  </si>
  <si>
    <t>大分県別府市</t>
  </si>
  <si>
    <t>大分県竹田市</t>
  </si>
  <si>
    <t>大分県豊後高田市</t>
  </si>
  <si>
    <t>大分県杵築市</t>
  </si>
  <si>
    <t>大分県宇佐市</t>
  </si>
  <si>
    <t>大分県豊後大野市</t>
  </si>
  <si>
    <t>大分県日出町</t>
  </si>
  <si>
    <t>宮崎県延岡市</t>
  </si>
  <si>
    <t>宮崎県小林市</t>
  </si>
  <si>
    <t>宮崎県西都市</t>
  </si>
  <si>
    <t>宮崎県えびの市</t>
  </si>
  <si>
    <t>宮崎県三股町</t>
  </si>
  <si>
    <t>宮崎県高鍋町</t>
  </si>
  <si>
    <t>1_2_3 オンラインによる結婚相談・伴走型支援</t>
  </si>
  <si>
    <t>宮崎県西米良村</t>
  </si>
  <si>
    <t>宮崎県木城町</t>
  </si>
  <si>
    <t>宮崎県都農町</t>
  </si>
  <si>
    <t>宮崎県門川町</t>
  </si>
  <si>
    <t>宮崎県美郷町</t>
  </si>
  <si>
    <t>宮崎県高千穂町</t>
  </si>
  <si>
    <t>宮崎県日之影町</t>
  </si>
  <si>
    <t>鹿児島県鹿児島県</t>
  </si>
  <si>
    <t>鹿児島県阿久根市</t>
  </si>
  <si>
    <t>鹿児島県出水市</t>
  </si>
  <si>
    <t>鹿児島県指宿市</t>
  </si>
  <si>
    <t>鹿児島県垂水市</t>
  </si>
  <si>
    <t>鹿児島県曽於市</t>
  </si>
  <si>
    <t>鹿児島県姶良市</t>
  </si>
  <si>
    <t>鹿児島県三島村</t>
  </si>
  <si>
    <t>鹿児島県さつま町</t>
  </si>
  <si>
    <t>鹿児島県長島町</t>
  </si>
  <si>
    <t>鹿児島県大崎町</t>
  </si>
  <si>
    <t>鹿児島県東串良町</t>
  </si>
  <si>
    <t>鹿児島県宇検村</t>
  </si>
  <si>
    <t>鹿児島県瀬戸内町</t>
  </si>
  <si>
    <t>鹿児島県天城町</t>
  </si>
  <si>
    <t>鹿児島県和泊町</t>
  </si>
  <si>
    <t>鹿児島県与論町</t>
  </si>
  <si>
    <t>沖縄県宜野湾市</t>
  </si>
  <si>
    <t>沖縄県石垣市</t>
  </si>
  <si>
    <t>沖縄県浦添市</t>
  </si>
  <si>
    <t>沖縄県豊見城市</t>
  </si>
  <si>
    <t>沖縄県うるま市</t>
  </si>
  <si>
    <t>沖縄県東村</t>
  </si>
  <si>
    <t>沖縄県今帰仁村</t>
  </si>
  <si>
    <t>沖縄県本部町</t>
  </si>
  <si>
    <t>沖縄県恩納村</t>
  </si>
  <si>
    <t>沖縄県宜野座村</t>
  </si>
  <si>
    <t>沖縄県読谷村</t>
  </si>
  <si>
    <t>沖縄県嘉手納町</t>
  </si>
  <si>
    <t>沖縄県中城村</t>
  </si>
  <si>
    <t>沖縄県与那原町</t>
  </si>
  <si>
    <t>沖縄県南風原町</t>
  </si>
  <si>
    <t>沖縄県座間味村</t>
  </si>
  <si>
    <t>沖縄県粟国村</t>
  </si>
  <si>
    <t>沖縄県北大東村</t>
  </si>
  <si>
    <t>沖縄県伊是名村</t>
  </si>
  <si>
    <t>沖縄県八重瀬町</t>
  </si>
  <si>
    <t>沖縄県竹富町</t>
  </si>
  <si>
    <t>東京都</t>
    <rPh sb="0" eb="3">
      <t>トウキョウト</t>
    </rPh>
    <phoneticPr fontId="19"/>
  </si>
  <si>
    <t>神奈川県</t>
    <rPh sb="0" eb="4">
      <t>カナガワケン</t>
    </rPh>
    <phoneticPr fontId="19"/>
  </si>
  <si>
    <t>新潟県</t>
    <rPh sb="0" eb="3">
      <t>ニイガタケン</t>
    </rPh>
    <phoneticPr fontId="19"/>
  </si>
  <si>
    <t>福井県</t>
    <rPh sb="0" eb="3">
      <t>フクイケン</t>
    </rPh>
    <phoneticPr fontId="19"/>
  </si>
  <si>
    <t>長野県</t>
    <rPh sb="0" eb="3">
      <t>ナガノケン</t>
    </rPh>
    <phoneticPr fontId="19"/>
  </si>
  <si>
    <t>愛知県</t>
    <rPh sb="0" eb="3">
      <t>アイチケン</t>
    </rPh>
    <phoneticPr fontId="19"/>
  </si>
  <si>
    <t>京都府</t>
    <rPh sb="0" eb="3">
      <t>キョウトフ</t>
    </rPh>
    <phoneticPr fontId="19"/>
  </si>
  <si>
    <t>和歌山県</t>
    <rPh sb="0" eb="4">
      <t>ワカヤマケン</t>
    </rPh>
    <phoneticPr fontId="19"/>
  </si>
  <si>
    <t>鳥取県</t>
    <rPh sb="0" eb="3">
      <t>トットリケン</t>
    </rPh>
    <phoneticPr fontId="19"/>
  </si>
  <si>
    <t>徳島県</t>
    <rPh sb="0" eb="3">
      <t>トクシマケン</t>
    </rPh>
    <phoneticPr fontId="19"/>
  </si>
  <si>
    <t>佐賀県</t>
    <rPh sb="0" eb="3">
      <t>サガケン</t>
    </rPh>
    <phoneticPr fontId="19"/>
  </si>
  <si>
    <t>長崎県</t>
    <rPh sb="0" eb="2">
      <t>ナガサキ</t>
    </rPh>
    <rPh sb="2" eb="3">
      <t>ケン</t>
    </rPh>
    <phoneticPr fontId="19"/>
  </si>
  <si>
    <t>２．市町村事業</t>
    <rPh sb="2" eb="5">
      <t>シチョウソン</t>
    </rPh>
    <rPh sb="5" eb="7">
      <t>ジギョウ</t>
    </rPh>
    <phoneticPr fontId="2"/>
  </si>
  <si>
    <t>所要見込額</t>
    <rPh sb="0" eb="2">
      <t>ショヨウ</t>
    </rPh>
    <rPh sb="2" eb="4">
      <t>ミコミ</t>
    </rPh>
    <rPh sb="4" eb="5">
      <t>ガク</t>
    </rPh>
    <phoneticPr fontId="2"/>
  </si>
  <si>
    <t>対象経費
支出予定額</t>
    <rPh sb="0" eb="2">
      <t>タイショウ</t>
    </rPh>
    <rPh sb="2" eb="4">
      <t>ケイヒ</t>
    </rPh>
    <rPh sb="5" eb="7">
      <t>シシュツ</t>
    </rPh>
    <rPh sb="7" eb="9">
      <t>ヨテイ</t>
    </rPh>
    <rPh sb="9" eb="10">
      <t>ガク</t>
    </rPh>
    <phoneticPr fontId="2"/>
  </si>
  <si>
    <t>３．合計</t>
    <rPh sb="2" eb="4">
      <t>ゴウケイ</t>
    </rPh>
    <phoneticPr fontId="2"/>
  </si>
  <si>
    <t>基準額</t>
    <rPh sb="0" eb="3">
      <t>キジュンガク</t>
    </rPh>
    <phoneticPr fontId="2"/>
  </si>
  <si>
    <t>別紙様式第１　様式１－２</t>
    <rPh sb="0" eb="2">
      <t>ベッシ</t>
    </rPh>
    <rPh sb="2" eb="4">
      <t>ヨウシキ</t>
    </rPh>
    <rPh sb="4" eb="5">
      <t>ダイ</t>
    </rPh>
    <rPh sb="7" eb="9">
      <t>ヨウシキ</t>
    </rPh>
    <phoneticPr fontId="2"/>
  </si>
  <si>
    <t>様式１－１</t>
    <rPh sb="0" eb="2">
      <t>ヨウシキ</t>
    </rPh>
    <phoneticPr fontId="2"/>
  </si>
  <si>
    <t>様式１－２</t>
    <rPh sb="0" eb="2">
      <t>ヨウシキ</t>
    </rPh>
    <phoneticPr fontId="2"/>
  </si>
  <si>
    <t>算定基礎額</t>
    <rPh sb="0" eb="2">
      <t>サンテイ</t>
    </rPh>
    <rPh sb="2" eb="4">
      <t>キソ</t>
    </rPh>
    <rPh sb="4" eb="5">
      <t>ガク</t>
    </rPh>
    <phoneticPr fontId="2"/>
  </si>
  <si>
    <t>(4)</t>
  </si>
  <si>
    <t>(8)</t>
  </si>
  <si>
    <t>(9)</t>
  </si>
  <si>
    <t>(13)</t>
  </si>
  <si>
    <t>(14)</t>
  </si>
  <si>
    <t>結婚支援コンシェルジュ事業</t>
    <rPh sb="0" eb="2">
      <t>ケッコン</t>
    </rPh>
    <rPh sb="2" eb="4">
      <t>シエン</t>
    </rPh>
    <rPh sb="11" eb="13">
      <t>ジギョウ</t>
    </rPh>
    <phoneticPr fontId="2"/>
  </si>
  <si>
    <t>R5当</t>
  </si>
  <si>
    <t>●</t>
  </si>
  <si>
    <t>▲</t>
  </si>
  <si>
    <t>はじめにお読みください</t>
    <rPh sb="5" eb="6">
      <t>ヨ</t>
    </rPh>
    <phoneticPr fontId="2"/>
  </si>
  <si>
    <t>↓↓↓最初に下記セルを選択してください↓↓↓</t>
  </si>
  <si>
    <t>確認
チェック欄</t>
    <rPh sb="0" eb="2">
      <t>カクニン</t>
    </rPh>
    <rPh sb="7" eb="8">
      <t>ラン</t>
    </rPh>
    <phoneticPr fontId="2"/>
  </si>
  <si>
    <t>(～29歳:</t>
  </si>
  <si>
    <t>,30歳～:</t>
  </si>
  <si>
    <t>地域少子化対策重点推進交付金</t>
    <rPh sb="0" eb="2">
      <t>チイキ</t>
    </rPh>
    <rPh sb="2" eb="5">
      <t>ショウシカ</t>
    </rPh>
    <rPh sb="5" eb="7">
      <t>タイサク</t>
    </rPh>
    <rPh sb="7" eb="9">
      <t>ジュウテン</t>
    </rPh>
    <rPh sb="9" eb="11">
      <t>スイシン</t>
    </rPh>
    <rPh sb="11" eb="14">
      <t>コウフキン</t>
    </rPh>
    <phoneticPr fontId="2"/>
  </si>
  <si>
    <t>政令市・中核市・特別区</t>
    <rPh sb="0" eb="3">
      <t>セイレイシ</t>
    </rPh>
    <rPh sb="4" eb="7">
      <t>チュウカクシ</t>
    </rPh>
    <rPh sb="8" eb="11">
      <t>トクベツク</t>
    </rPh>
    <phoneticPr fontId="2"/>
  </si>
  <si>
    <t>年度</t>
    <rPh sb="0" eb="2">
      <t>ネンド</t>
    </rPh>
    <phoneticPr fontId="2"/>
  </si>
  <si>
    <t>地域結婚支援重点推進事業（一般）</t>
    <rPh sb="0" eb="2">
      <t>チイキ</t>
    </rPh>
    <rPh sb="2" eb="4">
      <t>ケッコン</t>
    </rPh>
    <rPh sb="4" eb="6">
      <t>シエン</t>
    </rPh>
    <rPh sb="6" eb="8">
      <t>ジュウテン</t>
    </rPh>
    <rPh sb="8" eb="10">
      <t>スイシン</t>
    </rPh>
    <rPh sb="10" eb="12">
      <t>ジギョウ</t>
    </rPh>
    <rPh sb="13" eb="15">
      <t>イッパン</t>
    </rPh>
    <phoneticPr fontId="2"/>
  </si>
  <si>
    <t>(16)</t>
  </si>
  <si>
    <t>(18)</t>
  </si>
  <si>
    <t>(19)</t>
  </si>
  <si>
    <t>(20)</t>
  </si>
  <si>
    <t>(21)</t>
  </si>
  <si>
    <t>(22)</t>
  </si>
  <si>
    <t>(24)</t>
  </si>
  <si>
    <t>(28)</t>
  </si>
  <si>
    <t>(29)</t>
  </si>
  <si>
    <r>
      <rPr>
        <sz val="10"/>
        <color auto="1"/>
        <rFont val="ＭＳ Ｐゴシック"/>
      </rPr>
      <t>自治体名</t>
    </r>
    <rPh sb="0" eb="3">
      <t>ジチタイ</t>
    </rPh>
    <rPh sb="3" eb="4">
      <t>メイ</t>
    </rPh>
    <phoneticPr fontId="2"/>
  </si>
  <si>
    <t>補助率2/3のもの</t>
    <rPh sb="0" eb="3">
      <t>ホジョリツ</t>
    </rPh>
    <phoneticPr fontId="2"/>
  </si>
  <si>
    <t>令和５年度当初</t>
    <rPh sb="0" eb="2">
      <t>レイワ</t>
    </rPh>
    <rPh sb="3" eb="5">
      <t>ネンド</t>
    </rPh>
    <rPh sb="5" eb="7">
      <t>トウショ</t>
    </rPh>
    <phoneticPr fontId="2"/>
  </si>
  <si>
    <t>令和４年度第２次補正</t>
    <rPh sb="0" eb="2">
      <t>レイワ</t>
    </rPh>
    <rPh sb="3" eb="5">
      <t>ネンド</t>
    </rPh>
    <rPh sb="5" eb="6">
      <t>ダイ</t>
    </rPh>
    <rPh sb="7" eb="8">
      <t>ジ</t>
    </rPh>
    <rPh sb="8" eb="10">
      <t>ホセイ</t>
    </rPh>
    <phoneticPr fontId="2"/>
  </si>
  <si>
    <t>円）</t>
    <rPh sb="0" eb="1">
      <t>エン</t>
    </rPh>
    <phoneticPr fontId="2"/>
  </si>
  <si>
    <t>総事業費</t>
    <rPh sb="0" eb="4">
      <t>ソウジギョウヒ</t>
    </rPh>
    <phoneticPr fontId="2"/>
  </si>
  <si>
    <t>結婚支援</t>
    <rPh sb="0" eb="2">
      <t>ケッコン</t>
    </rPh>
    <rPh sb="2" eb="4">
      <t>シエン</t>
    </rPh>
    <phoneticPr fontId="2"/>
  </si>
  <si>
    <t>1_1_4 企業等と連携した結婚支援</t>
  </si>
  <si>
    <t>1_1_5 結婚応援パスポート</t>
    <rPh sb="6" eb="8">
      <t>ケッコン</t>
    </rPh>
    <rPh sb="8" eb="10">
      <t>オウエン</t>
    </rPh>
    <phoneticPr fontId="19"/>
  </si>
  <si>
    <t>1_2_2 AIを始めとするマッチングシステムの高度化</t>
  </si>
  <si>
    <t>3_1_1 男性の家事・育児参画促進、配偶者の出産直後の男性の休暇取得促進</t>
  </si>
  <si>
    <t>3_1_2 子育て支援パスポート</t>
  </si>
  <si>
    <t>3_1_4 ライフデザインセミナーの実施</t>
  </si>
  <si>
    <t>3_2_2 若い世代の結婚・子育てを応援する機運の醸成を図る情報発信等</t>
  </si>
  <si>
    <t>3_2_6 多様な働き方の実践モデルの取組</t>
  </si>
  <si>
    <t>4_1 新規に婚姻した世帯に対する住宅取得費用又は住宅賃借費用に係る支援及び引越費用等に係る支援（一般コース）</t>
    <rPh sb="42" eb="43">
      <t>トウ</t>
    </rPh>
    <rPh sb="49" eb="51">
      <t>イッパン</t>
    </rPh>
    <phoneticPr fontId="10"/>
  </si>
  <si>
    <t>対象経費</t>
    <rPh sb="0" eb="2">
      <t>タイショウ</t>
    </rPh>
    <rPh sb="2" eb="4">
      <t>ケイヒ</t>
    </rPh>
    <phoneticPr fontId="2"/>
  </si>
  <si>
    <t>基準額R4補</t>
    <rPh sb="0" eb="2">
      <t>キジュン</t>
    </rPh>
    <rPh sb="2" eb="3">
      <t>ガク</t>
    </rPh>
    <phoneticPr fontId="2"/>
  </si>
  <si>
    <t>（注）</t>
  </si>
  <si>
    <t>１　都道府県事業及び市町村事業について全て記入すること</t>
  </si>
  <si>
    <t>２　「事業一覧」の個別事業名欄には、各事業実施計画書に記入した個別事業名を記入すること</t>
    <rPh sb="9" eb="11">
      <t>コベツ</t>
    </rPh>
    <rPh sb="11" eb="13">
      <t>ジギョウ</t>
    </rPh>
    <rPh sb="13" eb="14">
      <t>メイ</t>
    </rPh>
    <rPh sb="14" eb="15">
      <t>ラン</t>
    </rPh>
    <phoneticPr fontId="2"/>
  </si>
  <si>
    <t>新規世帯見込</t>
  </si>
  <si>
    <r>
      <t>1_2_1 自治体間連携</t>
    </r>
    <r>
      <rPr>
        <sz val="10"/>
        <color auto="1"/>
        <rFont val="ＭＳ Ｐゴシック"/>
      </rPr>
      <t>を伴う結婚支援の取組</t>
    </r>
    <rPh sb="13" eb="14">
      <t>トモナ</t>
    </rPh>
    <rPh sb="20" eb="22">
      <t>トリクミ</t>
    </rPh>
    <phoneticPr fontId="19"/>
  </si>
  <si>
    <t>3_2_7 ICT活用・官民連携等による結婚支援等の更なる推進のための調査研究</t>
  </si>
  <si>
    <t>　　　市町村事業（令和４年度第２次補正）</t>
    <rPh sb="3" eb="6">
      <t>シチョウソン</t>
    </rPh>
    <rPh sb="6" eb="8">
      <t>ジギョウ</t>
    </rPh>
    <phoneticPr fontId="2"/>
  </si>
  <si>
    <t>信濃町結婚新生活支援事業</t>
    <rPh sb="0" eb="3">
      <t>シナノマチ</t>
    </rPh>
    <rPh sb="3" eb="12">
      <t>ケッコンシンセイカツシエンジギョウ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</si>
</sst>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
    <numFmt numFmtId="177" formatCode="#,##0;&quot;△ &quot;#,##0"/>
  </numFmts>
  <fonts count="22">
    <font>
      <sz val="10"/>
      <color auto="1"/>
      <name val="ＭＳ Ｐゴシック"/>
      <family val="3"/>
    </font>
    <font>
      <sz val="11"/>
      <color theme="1"/>
      <name val="Meiryo UI"/>
      <family val="2"/>
    </font>
    <font>
      <sz val="6"/>
      <color auto="1"/>
      <name val="ＭＳ Ｐゴシック"/>
      <family val="3"/>
    </font>
    <font>
      <sz val="11"/>
      <color auto="1"/>
      <name val="ＭＳ Ｐゴシック"/>
      <family val="3"/>
    </font>
    <font>
      <b/>
      <sz val="16"/>
      <color rgb="FFFF0000"/>
      <name val="ＭＳ Ｐゴシック"/>
      <family val="3"/>
    </font>
    <font>
      <sz val="14"/>
      <color auto="1"/>
      <name val="ＭＳ Ｐゴシック"/>
      <family val="3"/>
    </font>
    <font>
      <b/>
      <u/>
      <sz val="11"/>
      <color rgb="FFFF0000"/>
      <name val="ＭＳ Ｐゴシック"/>
      <family val="3"/>
    </font>
    <font>
      <sz val="10"/>
      <color theme="1"/>
      <name val="Meiryo UI"/>
      <family val="3"/>
    </font>
    <font>
      <sz val="8"/>
      <color auto="1"/>
      <name val="ＭＳ Ｐゴシック"/>
      <family val="3"/>
    </font>
    <font>
      <sz val="9"/>
      <color auto="1"/>
      <name val="ＭＳ Ｐゴシック"/>
      <family val="3"/>
    </font>
    <font>
      <sz val="7"/>
      <color auto="1"/>
      <name val="ＭＳ Ｐゴシック"/>
      <family val="3"/>
    </font>
    <font>
      <sz val="12"/>
      <color auto="1"/>
      <name val="ＭＳ Ｐゴシック"/>
      <family val="3"/>
    </font>
    <font>
      <sz val="10"/>
      <color auto="1"/>
      <name val="ＭＳ Ｐゴシック"/>
      <family val="3"/>
    </font>
    <font>
      <sz val="12"/>
      <color rgb="FFFF0066"/>
      <name val="ＭＳ Ｐゴシック"/>
      <family val="3"/>
    </font>
    <font>
      <sz val="10"/>
      <color theme="1"/>
      <name val="ＭＳ Ｐゴシック"/>
      <family val="3"/>
    </font>
    <font>
      <sz val="7"/>
      <color theme="1"/>
      <name val="ＭＳ Ｐゴシック"/>
      <family val="3"/>
    </font>
    <font>
      <sz val="10"/>
      <color theme="0"/>
      <name val="ＭＳ Ｐゴシック"/>
      <family val="3"/>
    </font>
    <font>
      <sz val="10"/>
      <color rgb="FFFF0000"/>
      <name val="ＭＳ Ｐゴシック"/>
      <family val="3"/>
    </font>
    <font>
      <b/>
      <sz val="11"/>
      <color theme="3"/>
      <name val="Meiryo UI"/>
      <family val="2"/>
    </font>
    <font>
      <sz val="11"/>
      <color theme="1"/>
      <name val="Meiryo UI"/>
      <family val="2"/>
    </font>
    <font>
      <sz val="11"/>
      <color theme="1"/>
      <name val="ＭＳ Ｐゴシック"/>
      <family val="2"/>
      <scheme val="minor"/>
    </font>
    <font>
      <sz val="6"/>
      <color auto="1"/>
      <name val="Meiryo UI"/>
      <family val="2"/>
    </font>
  </fonts>
  <fills count="9">
    <fill>
      <patternFill patternType="none"/>
    </fill>
    <fill>
      <patternFill patternType="gray125"/>
    </fill>
    <fill>
      <patternFill patternType="solid">
        <fgColor rgb="FFFFFF00"/>
        <bgColor indexed="64"/>
      </patternFill>
    </fill>
    <fill>
      <patternFill patternType="solid">
        <fgColor theme="9" tint="0.8"/>
        <bgColor indexed="64"/>
      </patternFill>
    </fill>
    <fill>
      <patternFill patternType="solid">
        <fgColor theme="4" tint="0.8"/>
        <bgColor indexed="64"/>
      </patternFill>
    </fill>
    <fill>
      <patternFill patternType="solid">
        <fgColor rgb="FFEFFFFF"/>
        <bgColor indexed="64"/>
      </patternFill>
    </fill>
    <fill>
      <patternFill patternType="solid">
        <fgColor theme="0"/>
        <bgColor indexed="64"/>
      </patternFill>
    </fill>
    <fill>
      <patternFill patternType="solid">
        <fgColor rgb="FFFFFFCC"/>
        <bgColor indexed="64"/>
      </patternFill>
    </fill>
    <fill>
      <patternFill patternType="solid">
        <fgColor theme="8" tint="0.8"/>
        <bgColor indexed="64"/>
      </patternFill>
    </fill>
  </fills>
  <borders count="99">
    <border>
      <left/>
      <right/>
      <top/>
      <bottom/>
      <diagonal/>
    </border>
    <border>
      <left style="medium">
        <color indexed="64"/>
      </left>
      <right style="medium">
        <color indexed="64"/>
      </right>
      <top style="medium">
        <color indexed="64"/>
      </top>
      <bottom style="medium">
        <color indexed="64"/>
      </bottom>
      <diagonal/>
    </border>
    <border>
      <left style="thick">
        <color rgb="FF0000FF"/>
      </left>
      <right/>
      <top style="thick">
        <color rgb="FF0000FF"/>
      </top>
      <bottom/>
      <diagonal/>
    </border>
    <border>
      <left style="thick">
        <color rgb="FF0000FF"/>
      </left>
      <right/>
      <top/>
      <bottom/>
      <diagonal/>
    </border>
    <border>
      <left style="thick">
        <color rgb="FF0000FF"/>
      </left>
      <right/>
      <top/>
      <bottom style="thick">
        <color rgb="FF0000FF"/>
      </bottom>
      <diagonal/>
    </border>
    <border>
      <left/>
      <right/>
      <top style="thick">
        <color rgb="FF0000FF"/>
      </top>
      <bottom/>
      <diagonal/>
    </border>
    <border>
      <left/>
      <right/>
      <top/>
      <bottom style="thick">
        <color rgb="FF0000FF"/>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Down="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s>
  <cellStyleXfs count="3">
    <xf numFmtId="0" fontId="0" fillId="0" borderId="0"/>
    <xf numFmtId="0" fontId="1" fillId="0" borderId="0">
      <alignment vertical="center"/>
    </xf>
    <xf numFmtId="38" fontId="12" fillId="0" borderId="0" applyFont="0" applyFill="0" applyBorder="0" applyAlignment="0" applyProtection="0"/>
  </cellStyleXfs>
  <cellXfs count="303">
    <xf numFmtId="0" fontId="0" fillId="0" borderId="0" xfId="0"/>
    <xf numFmtId="0" fontId="3" fillId="0" borderId="0" xfId="0" applyFont="1" applyAlignment="1">
      <alignment wrapText="1"/>
    </xf>
    <xf numFmtId="0" fontId="4" fillId="2" borderId="0" xfId="0" applyFont="1" applyFill="1" applyAlignment="1">
      <alignment horizontal="center" wrapText="1"/>
    </xf>
    <xf numFmtId="0" fontId="5" fillId="0" borderId="0" xfId="0" applyFont="1" applyAlignment="1">
      <alignment wrapText="1"/>
    </xf>
    <xf numFmtId="0" fontId="6" fillId="2" borderId="0" xfId="0" applyFont="1" applyFill="1" applyAlignment="1">
      <alignment horizontal="left" wrapText="1"/>
    </xf>
    <xf numFmtId="0" fontId="3" fillId="3" borderId="1" xfId="0" applyFont="1" applyFill="1" applyBorder="1" applyAlignment="1">
      <alignment horizontal="left" wrapText="1"/>
    </xf>
    <xf numFmtId="0" fontId="1" fillId="0" borderId="0" xfId="1">
      <alignment vertical="center"/>
    </xf>
    <xf numFmtId="0" fontId="7" fillId="2" borderId="2" xfId="1" applyFont="1" applyFill="1" applyBorder="1">
      <alignment vertical="center"/>
    </xf>
    <xf numFmtId="0" fontId="7" fillId="4" borderId="2" xfId="1" applyFont="1" applyFill="1" applyBorder="1">
      <alignment vertical="center"/>
    </xf>
    <xf numFmtId="0" fontId="7" fillId="4" borderId="3" xfId="1" applyFont="1" applyFill="1" applyBorder="1">
      <alignment vertical="center"/>
    </xf>
    <xf numFmtId="0" fontId="7" fillId="4" borderId="4" xfId="1" applyFont="1" applyFill="1" applyBorder="1">
      <alignment vertical="center"/>
    </xf>
    <xf numFmtId="0" fontId="7" fillId="2" borderId="5" xfId="1" applyFont="1" applyFill="1" applyBorder="1">
      <alignment vertical="center"/>
    </xf>
    <xf numFmtId="0" fontId="7" fillId="4" borderId="5" xfId="1" applyFont="1" applyFill="1" applyBorder="1">
      <alignment vertical="center"/>
    </xf>
    <xf numFmtId="0" fontId="7" fillId="4" borderId="0" xfId="1" applyFont="1" applyFill="1" applyBorder="1">
      <alignment vertical="center"/>
    </xf>
    <xf numFmtId="0" fontId="7" fillId="4" borderId="6" xfId="1" applyFont="1" applyFill="1" applyBorder="1">
      <alignment vertical="center"/>
    </xf>
    <xf numFmtId="0" fontId="7" fillId="2" borderId="7" xfId="1" applyFont="1" applyFill="1" applyBorder="1">
      <alignment vertical="center"/>
    </xf>
    <xf numFmtId="0" fontId="7" fillId="4" borderId="7" xfId="1" applyFont="1" applyFill="1" applyBorder="1">
      <alignment vertical="center"/>
    </xf>
    <xf numFmtId="0" fontId="7" fillId="4" borderId="8" xfId="1" applyFont="1" applyFill="1" applyBorder="1">
      <alignment vertical="center"/>
    </xf>
    <xf numFmtId="0" fontId="7" fillId="4" borderId="9" xfId="1" applyFont="1" applyFill="1" applyBorder="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3" fillId="0" borderId="0" xfId="0" applyFont="1" applyAlignment="1">
      <alignment vertical="center"/>
    </xf>
    <xf numFmtId="0" fontId="8" fillId="0" borderId="0" xfId="0" applyFont="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8" fillId="5" borderId="13" xfId="0" applyFont="1" applyFill="1" applyBorder="1" applyAlignment="1">
      <alignment vertical="center"/>
    </xf>
    <xf numFmtId="176" fontId="9" fillId="5" borderId="14" xfId="0" applyNumberFormat="1" applyFont="1" applyFill="1" applyBorder="1" applyAlignment="1">
      <alignment horizontal="left" vertical="center" shrinkToFit="1"/>
    </xf>
    <xf numFmtId="176" fontId="9" fillId="5" borderId="16" xfId="0" applyNumberFormat="1" applyFont="1" applyFill="1" applyBorder="1" applyAlignment="1">
      <alignment horizontal="left" vertical="center" shrinkToFit="1"/>
    </xf>
    <xf numFmtId="0" fontId="9" fillId="5" borderId="17" xfId="0" applyFont="1" applyFill="1" applyBorder="1" applyAlignment="1">
      <alignment horizontal="left" vertical="center"/>
    </xf>
    <xf numFmtId="0" fontId="10" fillId="5" borderId="18" xfId="0" applyFont="1" applyFill="1" applyBorder="1" applyAlignment="1">
      <alignment horizontal="left" vertical="center"/>
    </xf>
    <xf numFmtId="0" fontId="0" fillId="5" borderId="14" xfId="0" applyFont="1" applyFill="1" applyBorder="1" applyAlignment="1">
      <alignment vertical="center"/>
    </xf>
    <xf numFmtId="0" fontId="10" fillId="5" borderId="19"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8" fillId="5" borderId="20" xfId="0" applyFont="1" applyFill="1" applyBorder="1" applyAlignment="1">
      <alignment vertical="center"/>
    </xf>
    <xf numFmtId="176" fontId="9" fillId="5" borderId="0" xfId="0" applyNumberFormat="1" applyFont="1" applyFill="1" applyBorder="1" applyAlignment="1">
      <alignment horizontal="left" vertical="center" shrinkToFit="1"/>
    </xf>
    <xf numFmtId="176" fontId="8" fillId="5" borderId="22" xfId="0" applyNumberFormat="1" applyFont="1" applyFill="1" applyBorder="1" applyAlignment="1">
      <alignment horizontal="center" vertical="center" shrinkToFit="1"/>
    </xf>
    <xf numFmtId="176" fontId="2" fillId="5" borderId="23" xfId="0" applyNumberFormat="1" applyFont="1" applyFill="1" applyBorder="1" applyAlignment="1">
      <alignment horizontal="center" vertical="center" wrapText="1" shrinkToFit="1"/>
    </xf>
    <xf numFmtId="176" fontId="2" fillId="5" borderId="24" xfId="0" applyNumberFormat="1" applyFont="1" applyFill="1" applyBorder="1" applyAlignment="1">
      <alignment horizontal="center" vertical="center" shrinkToFit="1"/>
    </xf>
    <xf numFmtId="176" fontId="2" fillId="5" borderId="25" xfId="0" applyNumberFormat="1" applyFont="1" applyFill="1" applyBorder="1" applyAlignment="1">
      <alignment horizontal="center" vertical="center" shrinkToFit="1"/>
    </xf>
    <xf numFmtId="176" fontId="2" fillId="5" borderId="26" xfId="0" applyNumberFormat="1" applyFont="1" applyFill="1" applyBorder="1" applyAlignment="1">
      <alignment horizontal="center" vertical="center" wrapText="1" shrinkToFit="1"/>
    </xf>
    <xf numFmtId="176" fontId="2" fillId="5" borderId="24" xfId="0" applyNumberFormat="1" applyFont="1" applyFill="1" applyBorder="1" applyAlignment="1">
      <alignment horizontal="center" vertical="center" wrapText="1" shrinkToFit="1"/>
    </xf>
    <xf numFmtId="176" fontId="2" fillId="5" borderId="27" xfId="0" applyNumberFormat="1" applyFont="1" applyFill="1" applyBorder="1" applyAlignment="1">
      <alignment horizontal="center" vertical="center" shrinkToFit="1"/>
    </xf>
    <xf numFmtId="0" fontId="9" fillId="5" borderId="28" xfId="0" applyFont="1" applyFill="1" applyBorder="1" applyAlignment="1">
      <alignment horizontal="left" vertical="center"/>
    </xf>
    <xf numFmtId="0" fontId="10" fillId="5" borderId="29" xfId="0" applyFont="1" applyFill="1" applyBorder="1" applyAlignment="1">
      <alignment horizontal="left" vertical="center"/>
    </xf>
    <xf numFmtId="0" fontId="9" fillId="5" borderId="23" xfId="0" quotePrefix="1" applyFont="1" applyFill="1" applyBorder="1" applyAlignment="1">
      <alignment horizontal="center" vertical="center" shrinkToFit="1"/>
    </xf>
    <xf numFmtId="176" fontId="9" fillId="5" borderId="26" xfId="0" applyNumberFormat="1" applyFont="1" applyFill="1" applyBorder="1" applyAlignment="1">
      <alignment vertical="center" shrinkToFit="1"/>
    </xf>
    <xf numFmtId="176" fontId="9" fillId="5" borderId="30" xfId="0" applyNumberFormat="1" applyFont="1" applyFill="1" applyBorder="1" applyAlignment="1">
      <alignment vertical="center" shrinkToFit="1"/>
    </xf>
    <xf numFmtId="176" fontId="9" fillId="5" borderId="31" xfId="0" applyNumberFormat="1" applyFont="1" applyFill="1" applyBorder="1" applyAlignment="1">
      <alignment vertical="center" shrinkToFit="1"/>
    </xf>
    <xf numFmtId="0" fontId="10" fillId="5" borderId="32" xfId="0" applyFont="1" applyFill="1" applyBorder="1" applyAlignment="1">
      <alignment horizontal="left" vertical="center"/>
    </xf>
    <xf numFmtId="0" fontId="9" fillId="0" borderId="0" xfId="0" quotePrefix="1" applyFont="1" applyFill="1" applyBorder="1" applyAlignment="1">
      <alignment horizontal="center" vertical="center" shrinkToFit="1"/>
    </xf>
    <xf numFmtId="176" fontId="2" fillId="5" borderId="33" xfId="0" applyNumberFormat="1" applyFont="1" applyFill="1" applyBorder="1" applyAlignment="1">
      <alignment horizontal="center" vertical="center" shrinkToFit="1"/>
    </xf>
    <xf numFmtId="176" fontId="2" fillId="5" borderId="34" xfId="0" applyNumberFormat="1" applyFont="1" applyFill="1" applyBorder="1" applyAlignment="1">
      <alignment horizontal="center" vertical="center" shrinkToFit="1"/>
    </xf>
    <xf numFmtId="176" fontId="2" fillId="5" borderId="29" xfId="0" applyNumberFormat="1" applyFont="1" applyFill="1" applyBorder="1" applyAlignment="1">
      <alignment horizontal="center" vertical="center" shrinkToFit="1"/>
    </xf>
    <xf numFmtId="176" fontId="2" fillId="5" borderId="33" xfId="0" applyNumberFormat="1" applyFont="1" applyFill="1" applyBorder="1" applyAlignment="1">
      <alignment horizontal="center" vertical="center" wrapText="1" shrinkToFit="1"/>
    </xf>
    <xf numFmtId="176" fontId="2" fillId="5" borderId="0" xfId="0" applyNumberFormat="1" applyFont="1" applyFill="1" applyBorder="1" applyAlignment="1">
      <alignment horizontal="center" vertical="center" wrapText="1" shrinkToFit="1"/>
    </xf>
    <xf numFmtId="176" fontId="2" fillId="5" borderId="34" xfId="0" applyNumberFormat="1" applyFont="1" applyFill="1" applyBorder="1" applyAlignment="1">
      <alignment horizontal="center" vertical="center" wrapText="1" shrinkToFit="1"/>
    </xf>
    <xf numFmtId="176" fontId="2" fillId="5" borderId="32" xfId="0" applyNumberFormat="1" applyFont="1" applyFill="1" applyBorder="1" applyAlignment="1">
      <alignment horizontal="center" vertical="center" shrinkToFit="1"/>
    </xf>
    <xf numFmtId="176" fontId="9" fillId="5" borderId="29" xfId="0" applyNumberFormat="1" applyFont="1" applyFill="1" applyBorder="1" applyAlignment="1">
      <alignment horizontal="center" vertical="center" shrinkToFit="1"/>
    </xf>
    <xf numFmtId="176" fontId="9" fillId="5" borderId="25" xfId="0" applyNumberFormat="1" applyFont="1" applyFill="1" applyBorder="1" applyAlignment="1">
      <alignment horizontal="center" vertical="center" shrinkToFit="1"/>
    </xf>
    <xf numFmtId="176" fontId="2" fillId="5" borderId="25" xfId="0" applyNumberFormat="1" applyFont="1" applyFill="1" applyBorder="1" applyAlignment="1">
      <alignment horizontal="center" vertical="center"/>
    </xf>
    <xf numFmtId="176" fontId="2" fillId="5" borderId="35" xfId="0" applyNumberFormat="1" applyFont="1" applyFill="1" applyBorder="1" applyAlignment="1">
      <alignment horizontal="center" vertical="center" wrapText="1" shrinkToFit="1"/>
    </xf>
    <xf numFmtId="0" fontId="10" fillId="0" borderId="0" xfId="0" applyFont="1" applyFill="1" applyBorder="1" applyAlignment="1">
      <alignment horizontal="left" vertical="center" wrapText="1"/>
    </xf>
    <xf numFmtId="176" fontId="2" fillId="5" borderId="29" xfId="0" applyNumberFormat="1" applyFont="1" applyFill="1" applyBorder="1" applyAlignment="1">
      <alignment horizontal="center" vertical="center"/>
    </xf>
    <xf numFmtId="176" fontId="2" fillId="5" borderId="36" xfId="0" applyNumberFormat="1" applyFont="1" applyFill="1" applyBorder="1" applyAlignment="1">
      <alignment horizontal="center" vertical="center" wrapText="1" shrinkToFit="1"/>
    </xf>
    <xf numFmtId="0" fontId="3" fillId="0" borderId="0" xfId="0" applyFont="1" applyFill="1" applyBorder="1" applyAlignment="1">
      <alignment vertical="center"/>
    </xf>
    <xf numFmtId="0" fontId="3" fillId="0" borderId="0" xfId="0" applyFont="1" applyFill="1" applyAlignment="1">
      <alignment horizontal="left" vertical="center"/>
    </xf>
    <xf numFmtId="176" fontId="2" fillId="5" borderId="37" xfId="0" applyNumberFormat="1" applyFont="1" applyFill="1" applyBorder="1" applyAlignment="1">
      <alignment horizontal="center" vertical="center" shrinkToFit="1"/>
    </xf>
    <xf numFmtId="176" fontId="2" fillId="5" borderId="38" xfId="0" applyNumberFormat="1" applyFont="1" applyFill="1" applyBorder="1" applyAlignment="1">
      <alignment horizontal="center" vertical="center" shrinkToFit="1"/>
    </xf>
    <xf numFmtId="176" fontId="2" fillId="5" borderId="39" xfId="0" applyNumberFormat="1" applyFont="1" applyFill="1" applyBorder="1" applyAlignment="1">
      <alignment horizontal="center" vertical="center" shrinkToFit="1"/>
    </xf>
    <xf numFmtId="176" fontId="2" fillId="5" borderId="37" xfId="0" applyNumberFormat="1" applyFont="1" applyFill="1" applyBorder="1" applyAlignment="1">
      <alignment horizontal="center" vertical="center" wrapText="1" shrinkToFit="1"/>
    </xf>
    <xf numFmtId="176" fontId="2" fillId="5" borderId="40" xfId="0" applyNumberFormat="1" applyFont="1" applyFill="1" applyBorder="1" applyAlignment="1">
      <alignment horizontal="center" vertical="center" wrapText="1" shrinkToFit="1"/>
    </xf>
    <xf numFmtId="176" fontId="2" fillId="5" borderId="38" xfId="0" applyNumberFormat="1" applyFont="1" applyFill="1" applyBorder="1" applyAlignment="1">
      <alignment horizontal="center" vertical="center" wrapText="1" shrinkToFit="1"/>
    </xf>
    <xf numFmtId="176" fontId="2" fillId="5" borderId="41" xfId="0" applyNumberFormat="1" applyFont="1" applyFill="1" applyBorder="1" applyAlignment="1">
      <alignment horizontal="center" vertical="center" shrinkToFit="1"/>
    </xf>
    <xf numFmtId="176" fontId="2" fillId="5" borderId="39" xfId="0" applyNumberFormat="1" applyFont="1" applyFill="1" applyBorder="1" applyAlignment="1">
      <alignment horizontal="center" vertical="center"/>
    </xf>
    <xf numFmtId="176" fontId="2" fillId="5" borderId="42" xfId="0" applyNumberFormat="1" applyFont="1" applyFill="1" applyBorder="1" applyAlignment="1">
      <alignment horizontal="center" vertical="center" wrapText="1" shrinkToFit="1"/>
    </xf>
    <xf numFmtId="176" fontId="2" fillId="5" borderId="43" xfId="0" applyNumberFormat="1" applyFont="1" applyFill="1" applyBorder="1" applyAlignment="1">
      <alignment horizontal="center" vertical="center"/>
    </xf>
    <xf numFmtId="176" fontId="2" fillId="5" borderId="44" xfId="0" applyNumberFormat="1" applyFont="1" applyFill="1" applyBorder="1" applyAlignment="1">
      <alignment horizontal="center" vertical="center"/>
    </xf>
    <xf numFmtId="176" fontId="2" fillId="5" borderId="45" xfId="0" applyNumberFormat="1" applyFont="1" applyFill="1" applyBorder="1" applyAlignment="1">
      <alignment horizontal="center" vertical="center"/>
    </xf>
    <xf numFmtId="176" fontId="2" fillId="5" borderId="34" xfId="0" applyNumberFormat="1" applyFont="1" applyFill="1" applyBorder="1" applyAlignment="1">
      <alignment horizontal="center" vertical="center"/>
    </xf>
    <xf numFmtId="176" fontId="2" fillId="5" borderId="46" xfId="0" applyNumberFormat="1" applyFont="1" applyFill="1" applyBorder="1" applyAlignment="1">
      <alignment horizontal="center" vertical="center"/>
    </xf>
    <xf numFmtId="176" fontId="2" fillId="5" borderId="47" xfId="0" applyNumberFormat="1" applyFont="1" applyFill="1" applyBorder="1" applyAlignment="1">
      <alignment horizontal="center" vertical="center"/>
    </xf>
    <xf numFmtId="176" fontId="2" fillId="5" borderId="48" xfId="0" applyNumberFormat="1" applyFont="1" applyFill="1" applyBorder="1" applyAlignment="1">
      <alignment horizontal="center" vertical="center" shrinkToFit="1"/>
    </xf>
    <xf numFmtId="176" fontId="2" fillId="5" borderId="49" xfId="0" applyNumberFormat="1" applyFont="1" applyFill="1" applyBorder="1" applyAlignment="1">
      <alignment horizontal="center" vertical="center"/>
    </xf>
    <xf numFmtId="176" fontId="2" fillId="5" borderId="48" xfId="0" applyNumberFormat="1" applyFont="1" applyFill="1" applyBorder="1" applyAlignment="1">
      <alignment horizontal="center" vertical="center"/>
    </xf>
    <xf numFmtId="176" fontId="9" fillId="5" borderId="50" xfId="0" applyNumberFormat="1" applyFont="1" applyFill="1" applyBorder="1" applyAlignment="1">
      <alignment horizontal="center" vertical="center" shrinkToFit="1"/>
    </xf>
    <xf numFmtId="0" fontId="9" fillId="5" borderId="51" xfId="0" applyFont="1" applyFill="1" applyBorder="1" applyAlignment="1">
      <alignment horizontal="left" vertical="center"/>
    </xf>
    <xf numFmtId="0" fontId="10" fillId="5" borderId="52" xfId="0" applyFont="1" applyFill="1" applyBorder="1" applyAlignment="1">
      <alignment horizontal="left" vertical="center"/>
    </xf>
    <xf numFmtId="0" fontId="11" fillId="0" borderId="0" xfId="0" applyFont="1" applyFill="1" applyAlignment="1">
      <alignment horizontal="center" vertical="center"/>
    </xf>
    <xf numFmtId="0" fontId="0" fillId="5" borderId="53" xfId="0" applyFont="1" applyFill="1" applyBorder="1" applyAlignment="1">
      <alignment horizontal="center" vertical="center" wrapText="1"/>
    </xf>
    <xf numFmtId="0" fontId="0" fillId="5" borderId="30" xfId="0" applyFont="1" applyFill="1" applyBorder="1" applyAlignment="1">
      <alignment vertical="center" wrapText="1"/>
    </xf>
    <xf numFmtId="0" fontId="9" fillId="5" borderId="30" xfId="0" applyFont="1" applyFill="1" applyBorder="1" applyAlignment="1">
      <alignment horizontal="right" vertical="center"/>
    </xf>
    <xf numFmtId="0" fontId="8" fillId="5" borderId="54" xfId="0" applyFont="1" applyFill="1" applyBorder="1" applyAlignment="1">
      <alignment horizontal="right" vertical="center"/>
    </xf>
    <xf numFmtId="38" fontId="9" fillId="5" borderId="26" xfId="2" applyFont="1" applyFill="1" applyBorder="1" applyAlignment="1">
      <alignment vertical="center" shrinkToFit="1"/>
    </xf>
    <xf numFmtId="38" fontId="9" fillId="5" borderId="22" xfId="2" applyFont="1" applyFill="1" applyBorder="1" applyAlignment="1">
      <alignment vertical="center" shrinkToFit="1"/>
    </xf>
    <xf numFmtId="38" fontId="9" fillId="5" borderId="55" xfId="2" applyFont="1" applyFill="1" applyBorder="1" applyAlignment="1">
      <alignment vertical="center" shrinkToFit="1"/>
    </xf>
    <xf numFmtId="38" fontId="9" fillId="5" borderId="24" xfId="2" applyFont="1" applyFill="1" applyBorder="1" applyAlignment="1">
      <alignment vertical="center" shrinkToFit="1"/>
    </xf>
    <xf numFmtId="38" fontId="9" fillId="5" borderId="25" xfId="2" applyFont="1" applyFill="1" applyBorder="1" applyAlignment="1">
      <alignment vertical="center" shrinkToFit="1"/>
    </xf>
    <xf numFmtId="38" fontId="9" fillId="5" borderId="35" xfId="2" applyFont="1" applyFill="1" applyBorder="1" applyAlignment="1">
      <alignment vertical="center" shrinkToFit="1"/>
    </xf>
    <xf numFmtId="38" fontId="9" fillId="5" borderId="56" xfId="2" applyFont="1" applyFill="1" applyBorder="1" applyAlignment="1">
      <alignment vertical="center" shrinkToFit="1"/>
    </xf>
    <xf numFmtId="38" fontId="9" fillId="5" borderId="57" xfId="2" applyFont="1" applyFill="1" applyBorder="1" applyAlignment="1">
      <alignment vertical="center" shrinkToFit="1"/>
    </xf>
    <xf numFmtId="38" fontId="9" fillId="5" borderId="58" xfId="2" applyFont="1" applyFill="1" applyBorder="1" applyAlignment="1">
      <alignment vertical="center" shrinkToFit="1"/>
    </xf>
    <xf numFmtId="38" fontId="9" fillId="5" borderId="59" xfId="2" applyFont="1" applyFill="1" applyBorder="1" applyAlignment="1">
      <alignment vertical="center" shrinkToFit="1"/>
    </xf>
    <xf numFmtId="0" fontId="9" fillId="5" borderId="53" xfId="0" applyFont="1" applyFill="1" applyBorder="1" applyAlignment="1">
      <alignment horizontal="center" vertical="center" wrapText="1"/>
    </xf>
    <xf numFmtId="0" fontId="0" fillId="5" borderId="30" xfId="0" applyFont="1" applyFill="1" applyBorder="1" applyAlignment="1">
      <alignment horizontal="center" vertical="center" wrapText="1"/>
    </xf>
    <xf numFmtId="38" fontId="9" fillId="6" borderId="55" xfId="2" applyFont="1" applyFill="1" applyBorder="1" applyAlignment="1">
      <alignment vertical="center" shrinkToFit="1"/>
    </xf>
    <xf numFmtId="38" fontId="9" fillId="6" borderId="24" xfId="2" applyFont="1" applyFill="1" applyBorder="1" applyAlignment="1">
      <alignment vertical="center" shrinkToFit="1"/>
    </xf>
    <xf numFmtId="38" fontId="9" fillId="0" borderId="35" xfId="2" applyFont="1" applyFill="1" applyBorder="1" applyAlignment="1">
      <alignment vertical="center" shrinkToFit="1"/>
    </xf>
    <xf numFmtId="38" fontId="9" fillId="0" borderId="56" xfId="2" applyFont="1" applyFill="1" applyBorder="1" applyAlignment="1">
      <alignment vertical="center" shrinkToFit="1"/>
    </xf>
    <xf numFmtId="38" fontId="9" fillId="0" borderId="24" xfId="2" applyFont="1" applyFill="1" applyBorder="1" applyAlignment="1">
      <alignment vertical="center" shrinkToFit="1"/>
    </xf>
    <xf numFmtId="38" fontId="9" fillId="0" borderId="25" xfId="2" applyFont="1" applyFill="1" applyBorder="1" applyAlignment="1">
      <alignment vertical="center" shrinkToFit="1"/>
    </xf>
    <xf numFmtId="0" fontId="8" fillId="5" borderId="53" xfId="0" applyFont="1" applyFill="1" applyBorder="1" applyAlignment="1">
      <alignment horizontal="right" vertical="center"/>
    </xf>
    <xf numFmtId="0" fontId="8" fillId="5" borderId="20" xfId="0" applyFont="1" applyFill="1" applyBorder="1" applyAlignment="1">
      <alignment horizontal="right" vertical="center"/>
    </xf>
    <xf numFmtId="0" fontId="0" fillId="5" borderId="54"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9" fillId="5" borderId="26" xfId="0" applyFont="1" applyFill="1" applyBorder="1" applyAlignment="1">
      <alignment horizontal="right" vertical="center"/>
    </xf>
    <xf numFmtId="38" fontId="9" fillId="5" borderId="60" xfId="2" applyFont="1" applyFill="1" applyBorder="1" applyAlignment="1">
      <alignment vertical="center" shrinkToFit="1"/>
    </xf>
    <xf numFmtId="38" fontId="9" fillId="5" borderId="61" xfId="2" applyFont="1" applyFill="1" applyBorder="1" applyAlignment="1">
      <alignment vertical="center" shrinkToFit="1"/>
    </xf>
    <xf numFmtId="0" fontId="0" fillId="5" borderId="59" xfId="0" applyFont="1" applyFill="1" applyBorder="1" applyAlignment="1">
      <alignment horizontal="center" vertical="center" wrapText="1"/>
    </xf>
    <xf numFmtId="38" fontId="9" fillId="5" borderId="62" xfId="2" applyFont="1" applyFill="1" applyBorder="1" applyAlignment="1">
      <alignment horizontal="center" vertical="center" shrinkToFit="1"/>
    </xf>
    <xf numFmtId="38" fontId="9" fillId="5" borderId="31" xfId="2" applyFont="1" applyFill="1" applyBorder="1" applyAlignment="1">
      <alignment horizontal="center" vertical="center" shrinkToFit="1"/>
    </xf>
    <xf numFmtId="38" fontId="9" fillId="5" borderId="31" xfId="2" applyFont="1" applyFill="1" applyBorder="1" applyAlignment="1">
      <alignment vertical="center" shrinkToFit="1"/>
    </xf>
    <xf numFmtId="38" fontId="9" fillId="5" borderId="30" xfId="2" applyFont="1" applyFill="1" applyBorder="1" applyAlignment="1">
      <alignment horizontal="center" vertical="center" shrinkToFit="1"/>
    </xf>
    <xf numFmtId="38" fontId="9" fillId="5" borderId="30" xfId="2" applyFont="1" applyFill="1" applyBorder="1" applyAlignment="1">
      <alignment vertical="center" shrinkToFit="1"/>
    </xf>
    <xf numFmtId="38" fontId="9" fillId="5" borderId="63" xfId="2" applyFont="1" applyFill="1" applyBorder="1" applyAlignment="1">
      <alignment horizontal="right" vertical="center" shrinkToFit="1"/>
    </xf>
    <xf numFmtId="38" fontId="9" fillId="5" borderId="64" xfId="2" applyFont="1" applyFill="1" applyBorder="1" applyAlignment="1">
      <alignment horizontal="right" vertical="center" shrinkToFit="1"/>
    </xf>
    <xf numFmtId="38" fontId="9" fillId="5" borderId="65" xfId="2" applyFont="1" applyFill="1" applyBorder="1" applyAlignment="1">
      <alignment horizontal="right" vertical="center" shrinkToFit="1"/>
    </xf>
    <xf numFmtId="38" fontId="9" fillId="5" borderId="66" xfId="2" applyFont="1" applyFill="1" applyBorder="1" applyAlignment="1">
      <alignment horizontal="right" vertical="center" shrinkToFit="1"/>
    </xf>
    <xf numFmtId="38" fontId="9" fillId="5" borderId="67" xfId="2" applyFont="1" applyFill="1" applyBorder="1" applyAlignment="1">
      <alignment horizontal="right" vertical="center" shrinkToFit="1"/>
    </xf>
    <xf numFmtId="38" fontId="9" fillId="5" borderId="68" xfId="2" applyFont="1" applyFill="1" applyBorder="1" applyAlignment="1">
      <alignment horizontal="right" vertical="center" shrinkToFit="1"/>
    </xf>
    <xf numFmtId="38" fontId="9" fillId="5" borderId="69" xfId="2" applyFont="1" applyFill="1" applyBorder="1" applyAlignment="1">
      <alignment horizontal="right" vertical="center" shrinkToFit="1"/>
    </xf>
    <xf numFmtId="38" fontId="9" fillId="5" borderId="70" xfId="2" applyFont="1" applyFill="1" applyBorder="1" applyAlignment="1">
      <alignment horizontal="right" vertical="center" shrinkToFit="1"/>
    </xf>
    <xf numFmtId="38" fontId="9" fillId="5" borderId="69" xfId="2" applyFont="1" applyFill="1" applyBorder="1" applyAlignment="1">
      <alignment horizontal="center" vertical="center" shrinkToFit="1"/>
    </xf>
    <xf numFmtId="38" fontId="9" fillId="5" borderId="64" xfId="2" applyFont="1" applyFill="1" applyBorder="1" applyAlignment="1">
      <alignment horizontal="center" vertical="center" shrinkToFit="1"/>
    </xf>
    <xf numFmtId="38" fontId="9" fillId="5" borderId="71" xfId="2" applyFont="1" applyFill="1" applyBorder="1" applyAlignment="1">
      <alignment horizontal="center" vertical="center" shrinkToFit="1"/>
    </xf>
    <xf numFmtId="0" fontId="3" fillId="0" borderId="34" xfId="0" applyFont="1" applyFill="1" applyBorder="1" applyAlignment="1">
      <alignment vertical="center"/>
    </xf>
    <xf numFmtId="0" fontId="9" fillId="5" borderId="72" xfId="0" applyFont="1" applyFill="1" applyBorder="1" applyAlignment="1">
      <alignment horizontal="center" vertical="center" wrapText="1"/>
    </xf>
    <xf numFmtId="0" fontId="0" fillId="5" borderId="73" xfId="0" applyFont="1" applyFill="1" applyBorder="1" applyAlignment="1">
      <alignment horizontal="center" vertical="center" wrapText="1"/>
    </xf>
    <xf numFmtId="0" fontId="9" fillId="5" borderId="73" xfId="0" applyFont="1" applyFill="1" applyBorder="1" applyAlignment="1">
      <alignment horizontal="right" vertical="center"/>
    </xf>
    <xf numFmtId="0" fontId="8" fillId="5" borderId="72" xfId="0" applyFont="1" applyFill="1" applyBorder="1" applyAlignment="1">
      <alignment horizontal="right" vertical="center"/>
    </xf>
    <xf numFmtId="38" fontId="9" fillId="5" borderId="74" xfId="2" applyFont="1" applyFill="1" applyBorder="1" applyAlignment="1">
      <alignment horizontal="right" vertical="center" shrinkToFit="1"/>
    </xf>
    <xf numFmtId="38" fontId="9" fillId="5" borderId="75" xfId="2" applyFont="1" applyFill="1" applyBorder="1" applyAlignment="1">
      <alignment horizontal="right" vertical="center" shrinkToFit="1"/>
    </xf>
    <xf numFmtId="38" fontId="9" fillId="5" borderId="73" xfId="2" applyFont="1" applyFill="1" applyBorder="1" applyAlignment="1">
      <alignment horizontal="right" vertical="center" shrinkToFit="1"/>
    </xf>
    <xf numFmtId="38" fontId="9" fillId="5" borderId="76" xfId="2" applyFont="1" applyFill="1" applyBorder="1" applyAlignment="1">
      <alignment vertical="center" shrinkToFit="1"/>
    </xf>
    <xf numFmtId="38" fontId="9" fillId="5" borderId="77" xfId="2" applyFont="1" applyFill="1" applyBorder="1" applyAlignment="1">
      <alignment vertical="center" shrinkToFit="1"/>
    </xf>
    <xf numFmtId="38" fontId="9" fillId="5" borderId="78" xfId="2" applyFont="1" applyFill="1" applyBorder="1" applyAlignment="1">
      <alignment vertical="center" shrinkToFit="1"/>
    </xf>
    <xf numFmtId="38" fontId="9" fillId="5" borderId="79" xfId="2" applyFont="1" applyFill="1" applyBorder="1" applyAlignment="1">
      <alignment vertical="center" shrinkToFit="1"/>
    </xf>
    <xf numFmtId="176" fontId="11" fillId="7" borderId="34" xfId="0" applyNumberFormat="1"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177" fontId="8" fillId="0" borderId="13" xfId="0" applyNumberFormat="1" applyFont="1" applyFill="1" applyBorder="1" applyAlignment="1">
      <alignment horizontal="center" vertical="center" wrapText="1"/>
    </xf>
    <xf numFmtId="177" fontId="8" fillId="0" borderId="80" xfId="0" applyNumberFormat="1" applyFont="1" applyFill="1" applyBorder="1" applyAlignment="1">
      <alignment horizontal="left" vertical="center" wrapText="1"/>
    </xf>
    <xf numFmtId="177" fontId="8" fillId="0" borderId="81" xfId="0" applyNumberFormat="1" applyFont="1" applyFill="1" applyBorder="1" applyAlignment="1">
      <alignment vertical="center" wrapText="1"/>
    </xf>
    <xf numFmtId="177" fontId="8" fillId="0" borderId="81" xfId="0" applyNumberFormat="1" applyFont="1" applyFill="1" applyBorder="1" applyAlignment="1">
      <alignment horizontal="center" vertical="center" shrinkToFit="1"/>
    </xf>
    <xf numFmtId="177" fontId="8" fillId="0" borderId="82" xfId="0" applyNumberFormat="1" applyFont="1" applyFill="1" applyBorder="1" applyAlignment="1">
      <alignment horizontal="center" vertical="center" shrinkToFit="1"/>
    </xf>
    <xf numFmtId="177" fontId="8" fillId="0" borderId="17" xfId="0" applyNumberFormat="1" applyFont="1" applyFill="1" applyBorder="1" applyAlignment="1">
      <alignment horizontal="left" vertical="center" wrapText="1"/>
    </xf>
    <xf numFmtId="177" fontId="8" fillId="0" borderId="18" xfId="0" applyNumberFormat="1" applyFont="1" applyFill="1" applyBorder="1" applyAlignment="1">
      <alignment horizontal="left" vertical="center" wrapText="1"/>
    </xf>
    <xf numFmtId="177" fontId="8" fillId="0" borderId="83" xfId="0" applyNumberFormat="1" applyFont="1" applyFill="1" applyBorder="1" applyAlignment="1">
      <alignment horizontal="left" vertical="center" wrapText="1"/>
    </xf>
    <xf numFmtId="177" fontId="8" fillId="0" borderId="80" xfId="0" applyNumberFormat="1" applyFont="1" applyFill="1" applyBorder="1" applyAlignment="1">
      <alignment vertical="center" wrapText="1"/>
    </xf>
    <xf numFmtId="177" fontId="8" fillId="0" borderId="17" xfId="0" applyNumberFormat="1" applyFont="1" applyFill="1" applyBorder="1" applyAlignment="1">
      <alignment horizontal="center" vertical="center" wrapText="1"/>
    </xf>
    <xf numFmtId="177" fontId="8" fillId="0" borderId="18" xfId="0" applyNumberFormat="1"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1" xfId="0" applyFont="1" applyFill="1" applyBorder="1" applyAlignment="1">
      <alignment horizontal="center" vertical="center"/>
    </xf>
    <xf numFmtId="177" fontId="8" fillId="0" borderId="20" xfId="0" applyNumberFormat="1" applyFont="1" applyFill="1" applyBorder="1" applyAlignment="1">
      <alignment horizontal="center" vertical="center" wrapText="1"/>
    </xf>
    <xf numFmtId="177" fontId="8" fillId="0" borderId="36" xfId="0" applyNumberFormat="1" applyFont="1" applyFill="1" applyBorder="1" applyAlignment="1">
      <alignment horizontal="left" vertical="center" wrapText="1"/>
    </xf>
    <xf numFmtId="177" fontId="8" fillId="0" borderId="45" xfId="0" applyNumberFormat="1" applyFont="1" applyFill="1" applyBorder="1" applyAlignment="1">
      <alignment vertical="center" wrapText="1"/>
    </xf>
    <xf numFmtId="177" fontId="9" fillId="7" borderId="45" xfId="0" applyNumberFormat="1" applyFont="1" applyFill="1" applyBorder="1" applyAlignment="1">
      <alignment horizontal="center" vertical="center" wrapText="1"/>
    </xf>
    <xf numFmtId="177" fontId="9" fillId="7" borderId="44" xfId="0" applyNumberFormat="1" applyFont="1" applyFill="1" applyBorder="1" applyAlignment="1">
      <alignment horizontal="center" vertical="center" shrinkToFit="1"/>
    </xf>
    <xf numFmtId="177" fontId="8" fillId="0" borderId="28" xfId="0" applyNumberFormat="1" applyFont="1" applyFill="1" applyBorder="1" applyAlignment="1">
      <alignment horizontal="left" vertical="center" wrapText="1"/>
    </xf>
    <xf numFmtId="177" fontId="8" fillId="0" borderId="29" xfId="0" applyNumberFormat="1" applyFont="1" applyFill="1" applyBorder="1" applyAlignment="1">
      <alignment horizontal="left" vertical="center" wrapText="1"/>
    </xf>
    <xf numFmtId="177" fontId="8" fillId="0" borderId="34" xfId="0" applyNumberFormat="1" applyFont="1" applyFill="1" applyBorder="1" applyAlignment="1">
      <alignment horizontal="left" vertical="center" wrapText="1"/>
    </xf>
    <xf numFmtId="177" fontId="8" fillId="0" borderId="36" xfId="0" applyNumberFormat="1" applyFont="1" applyFill="1" applyBorder="1" applyAlignment="1">
      <alignment vertical="center" wrapText="1"/>
    </xf>
    <xf numFmtId="177" fontId="8" fillId="0" borderId="28" xfId="0" applyNumberFormat="1" applyFont="1" applyFill="1" applyBorder="1" applyAlignment="1">
      <alignment horizontal="center" vertical="center" wrapText="1"/>
    </xf>
    <xf numFmtId="177" fontId="8" fillId="0" borderId="29" xfId="0" applyNumberFormat="1" applyFont="1" applyFill="1" applyBorder="1" applyAlignment="1">
      <alignment horizontal="center" vertical="center" wrapText="1"/>
    </xf>
    <xf numFmtId="177" fontId="8" fillId="0" borderId="21" xfId="0" applyNumberFormat="1" applyFont="1" applyFill="1" applyBorder="1" applyAlignment="1">
      <alignment horizontal="center" vertical="center" wrapText="1"/>
    </xf>
    <xf numFmtId="0" fontId="8" fillId="0" borderId="45"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177" fontId="2" fillId="0" borderId="44" xfId="0" applyNumberFormat="1" applyFont="1" applyFill="1" applyBorder="1" applyAlignment="1">
      <alignment horizontal="center" vertical="center" wrapText="1"/>
    </xf>
    <xf numFmtId="0" fontId="9" fillId="7" borderId="45" xfId="0" applyFont="1" applyFill="1" applyBorder="1" applyAlignment="1">
      <alignment horizontal="center" vertical="center" shrinkToFit="1"/>
    </xf>
    <xf numFmtId="177" fontId="9" fillId="7" borderId="44" xfId="0" applyNumberFormat="1" applyFont="1" applyFill="1" applyBorder="1" applyAlignment="1">
      <alignment horizontal="center" vertical="center" wrapText="1"/>
    </xf>
    <xf numFmtId="0" fontId="10" fillId="0" borderId="4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86" xfId="0" applyFont="1" applyFill="1" applyBorder="1" applyAlignment="1">
      <alignment horizontal="center" vertical="center"/>
    </xf>
    <xf numFmtId="177" fontId="8" fillId="0" borderId="84" xfId="0" applyNumberFormat="1" applyFont="1" applyFill="1" applyBorder="1" applyAlignment="1">
      <alignment horizontal="center" vertical="center" wrapText="1"/>
    </xf>
    <xf numFmtId="177" fontId="8" fillId="0" borderId="87" xfId="0" applyNumberFormat="1" applyFont="1" applyFill="1" applyBorder="1" applyAlignment="1">
      <alignment horizontal="left" vertical="center" wrapText="1"/>
    </xf>
    <xf numFmtId="177" fontId="8" fillId="0" borderId="88" xfId="0" applyNumberFormat="1" applyFont="1" applyFill="1" applyBorder="1" applyAlignment="1">
      <alignment vertical="center" wrapText="1"/>
    </xf>
    <xf numFmtId="0" fontId="10" fillId="0" borderId="88" xfId="0" applyFont="1" applyFill="1" applyBorder="1" applyAlignment="1">
      <alignment horizontal="center" vertical="center"/>
    </xf>
    <xf numFmtId="0" fontId="10" fillId="0" borderId="89" xfId="0" applyFont="1" applyFill="1" applyBorder="1" applyAlignment="1">
      <alignment horizontal="center" vertical="center"/>
    </xf>
    <xf numFmtId="177" fontId="8" fillId="0" borderId="90" xfId="0" applyNumberFormat="1" applyFont="1" applyFill="1" applyBorder="1" applyAlignment="1">
      <alignment horizontal="left" vertical="center" wrapText="1"/>
    </xf>
    <xf numFmtId="177" fontId="8" fillId="0" borderId="91" xfId="0" applyNumberFormat="1" applyFont="1" applyFill="1" applyBorder="1" applyAlignment="1">
      <alignment horizontal="left" vertical="center" wrapText="1"/>
    </xf>
    <xf numFmtId="177" fontId="8" fillId="0" borderId="92" xfId="0" applyNumberFormat="1" applyFont="1" applyFill="1" applyBorder="1" applyAlignment="1">
      <alignment horizontal="left" vertical="center" wrapText="1"/>
    </xf>
    <xf numFmtId="177" fontId="8" fillId="0" borderId="87" xfId="0" applyNumberFormat="1" applyFont="1" applyFill="1" applyBorder="1" applyAlignment="1">
      <alignment vertical="center" wrapText="1"/>
    </xf>
    <xf numFmtId="177" fontId="8" fillId="0" borderId="90" xfId="0" applyNumberFormat="1" applyFont="1" applyFill="1" applyBorder="1" applyAlignment="1">
      <alignment horizontal="center" vertical="center" wrapText="1"/>
    </xf>
    <xf numFmtId="177" fontId="8" fillId="0" borderId="91" xfId="0" applyNumberFormat="1" applyFont="1" applyFill="1" applyBorder="1" applyAlignment="1">
      <alignment horizontal="center" vertical="center" wrapText="1"/>
    </xf>
    <xf numFmtId="177" fontId="8" fillId="0" borderId="86" xfId="0" applyNumberFormat="1" applyFont="1" applyFill="1" applyBorder="1" applyAlignment="1">
      <alignment horizontal="center" vertical="center" wrapText="1"/>
    </xf>
    <xf numFmtId="177" fontId="3" fillId="0" borderId="0" xfId="0" applyNumberFormat="1" applyFont="1" applyAlignment="1">
      <alignment vertical="center"/>
    </xf>
    <xf numFmtId="0" fontId="0" fillId="0" borderId="0" xfId="0" applyFont="1"/>
    <xf numFmtId="0" fontId="0" fillId="0" borderId="0" xfId="0" applyFont="1" applyAlignment="1">
      <alignment shrinkToFit="1"/>
    </xf>
    <xf numFmtId="0" fontId="13" fillId="0" borderId="0" xfId="0" applyFont="1" applyAlignment="1">
      <alignment vertical="center"/>
    </xf>
    <xf numFmtId="0" fontId="0" fillId="0" borderId="0" xfId="0" applyFont="1" applyFill="1" applyAlignment="1">
      <alignment wrapText="1"/>
    </xf>
    <xf numFmtId="0" fontId="0" fillId="0" borderId="0" xfId="0" applyFont="1" applyFill="1" applyAlignment="1">
      <alignment horizontal="center" wrapText="1"/>
    </xf>
    <xf numFmtId="38" fontId="0" fillId="0" borderId="0" xfId="2" applyFont="1" applyFill="1"/>
    <xf numFmtId="0" fontId="14" fillId="0" borderId="0" xfId="0" applyFont="1" applyFill="1"/>
    <xf numFmtId="0" fontId="0" fillId="5" borderId="22" xfId="0" applyFill="1" applyBorder="1" applyAlignment="1">
      <alignment horizontal="center"/>
    </xf>
    <xf numFmtId="0" fontId="0" fillId="0" borderId="62"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3" xfId="0" applyFill="1" applyBorder="1" applyAlignment="1">
      <alignment horizontal="right" vertical="center"/>
    </xf>
    <xf numFmtId="0" fontId="0" fillId="5" borderId="22" xfId="0" applyFont="1" applyFill="1" applyBorder="1" applyAlignment="1">
      <alignment horizontal="center" wrapText="1"/>
    </xf>
    <xf numFmtId="0" fontId="0" fillId="3" borderId="62" xfId="0" applyFont="1" applyFill="1" applyBorder="1" applyAlignment="1">
      <alignment horizontal="center" vertical="center" wrapText="1" shrinkToFit="1"/>
    </xf>
    <xf numFmtId="0" fontId="0" fillId="3" borderId="30" xfId="0" applyFont="1" applyFill="1" applyBorder="1" applyAlignment="1">
      <alignment horizontal="center" vertical="center" wrapText="1" shrinkToFit="1"/>
    </xf>
    <xf numFmtId="0" fontId="0" fillId="3" borderId="31" xfId="0" applyFont="1" applyFill="1" applyBorder="1" applyAlignment="1">
      <alignment horizontal="center" vertical="center" wrapText="1" shrinkToFit="1"/>
    </xf>
    <xf numFmtId="0" fontId="0" fillId="0" borderId="33" xfId="0" applyFill="1" applyBorder="1" applyAlignment="1">
      <alignment horizontal="left" vertical="center" wrapText="1"/>
    </xf>
    <xf numFmtId="0" fontId="0" fillId="0" borderId="0" xfId="0" applyFill="1" applyAlignment="1">
      <alignment horizontal="left" vertical="center" wrapText="1"/>
    </xf>
    <xf numFmtId="0" fontId="0" fillId="5" borderId="62" xfId="0" applyFont="1" applyFill="1" applyBorder="1" applyAlignment="1">
      <alignment horizontal="center" wrapText="1"/>
    </xf>
    <xf numFmtId="0" fontId="0" fillId="5" borderId="31" xfId="0" applyFont="1" applyFill="1" applyBorder="1" applyAlignment="1">
      <alignment horizontal="center" wrapText="1"/>
    </xf>
    <xf numFmtId="0" fontId="0" fillId="3" borderId="23" xfId="0" applyFont="1" applyFill="1" applyBorder="1" applyAlignment="1">
      <alignment horizontal="center" wrapText="1" shrinkToFit="1"/>
    </xf>
    <xf numFmtId="0" fontId="0" fillId="3" borderId="56" xfId="0" applyFont="1" applyFill="1" applyBorder="1" applyAlignment="1">
      <alignment horizontal="center" wrapText="1" shrinkToFit="1"/>
    </xf>
    <xf numFmtId="0" fontId="0" fillId="3" borderId="93" xfId="0" applyFont="1" applyFill="1" applyBorder="1" applyAlignment="1">
      <alignment horizontal="center" wrapText="1" shrinkToFit="1"/>
    </xf>
    <xf numFmtId="0" fontId="0" fillId="3" borderId="26" xfId="0" applyFont="1" applyFill="1" applyBorder="1" applyAlignment="1">
      <alignment horizontal="center" wrapText="1" shrinkToFit="1"/>
    </xf>
    <xf numFmtId="0" fontId="0" fillId="3" borderId="94" xfId="0" applyFont="1" applyFill="1" applyBorder="1" applyAlignment="1">
      <alignment horizontal="center" wrapText="1" shrinkToFit="1"/>
    </xf>
    <xf numFmtId="0" fontId="0" fillId="3" borderId="95" xfId="0" applyFont="1" applyFill="1" applyBorder="1" applyAlignment="1">
      <alignment horizontal="center" wrapText="1" shrinkToFit="1"/>
    </xf>
    <xf numFmtId="0" fontId="11" fillId="0" borderId="0" xfId="0" applyFont="1" applyFill="1" applyAlignment="1">
      <alignment horizontal="center"/>
    </xf>
    <xf numFmtId="0" fontId="0" fillId="3" borderId="62" xfId="0" applyFont="1" applyFill="1" applyBorder="1" applyAlignment="1">
      <alignment shrinkToFit="1"/>
    </xf>
    <xf numFmtId="0" fontId="0" fillId="3" borderId="95" xfId="0" applyFont="1" applyFill="1" applyBorder="1" applyAlignment="1">
      <alignment shrinkToFit="1"/>
    </xf>
    <xf numFmtId="0" fontId="0" fillId="3" borderId="96" xfId="0" applyFont="1" applyFill="1" applyBorder="1" applyAlignment="1">
      <alignment shrinkToFit="1"/>
    </xf>
    <xf numFmtId="0" fontId="0" fillId="5" borderId="50" xfId="0" applyFont="1" applyFill="1" applyBorder="1" applyAlignment="1">
      <alignment horizontal="center"/>
    </xf>
    <xf numFmtId="0" fontId="0" fillId="0" borderId="97" xfId="0" applyFill="1" applyBorder="1" applyAlignment="1">
      <alignment shrinkToFit="1"/>
    </xf>
    <xf numFmtId="0" fontId="0" fillId="0" borderId="49" xfId="0" applyFill="1" applyBorder="1" applyAlignment="1">
      <alignment shrinkToFit="1"/>
    </xf>
    <xf numFmtId="0" fontId="0" fillId="0" borderId="47" xfId="0" applyFill="1" applyBorder="1" applyAlignment="1">
      <alignment shrinkToFit="1"/>
    </xf>
    <xf numFmtId="12" fontId="0" fillId="5" borderId="62" xfId="0" applyNumberFormat="1" applyFill="1" applyBorder="1" applyAlignment="1">
      <alignment horizontal="center"/>
    </xf>
    <xf numFmtId="12" fontId="0" fillId="5" borderId="98" xfId="0" applyNumberFormat="1" applyFill="1" applyBorder="1" applyAlignment="1">
      <alignment horizontal="center"/>
    </xf>
    <xf numFmtId="12" fontId="0" fillId="5" borderId="96" xfId="0" applyNumberFormat="1" applyFill="1" applyBorder="1" applyAlignment="1">
      <alignment horizontal="center"/>
    </xf>
    <xf numFmtId="12" fontId="0" fillId="5" borderId="60" xfId="0" applyNumberFormat="1" applyFill="1" applyBorder="1" applyAlignment="1">
      <alignment horizontal="center"/>
    </xf>
    <xf numFmtId="0" fontId="0" fillId="0" borderId="34" xfId="0" applyFill="1" applyBorder="1" applyAlignment="1">
      <alignment horizontal="center"/>
    </xf>
    <xf numFmtId="0" fontId="0" fillId="5" borderId="22" xfId="0" applyFill="1" applyBorder="1" applyAlignment="1">
      <alignment horizontal="center" shrinkToFit="1"/>
    </xf>
    <xf numFmtId="38" fontId="0" fillId="0" borderId="46" xfId="2" applyFont="1" applyFill="1" applyBorder="1" applyAlignment="1"/>
    <xf numFmtId="38" fontId="0" fillId="0" borderId="49" xfId="2" applyFont="1" applyFill="1" applyBorder="1" applyAlignment="1"/>
    <xf numFmtId="38" fontId="0" fillId="0" borderId="47" xfId="2" applyFont="1" applyFill="1" applyBorder="1" applyAlignment="1"/>
    <xf numFmtId="0" fontId="0" fillId="5" borderId="34" xfId="0" applyFill="1" applyBorder="1" applyAlignment="1">
      <alignment horizontal="center"/>
    </xf>
    <xf numFmtId="38" fontId="0" fillId="0" borderId="60" xfId="2" applyFont="1" applyFill="1" applyBorder="1" applyAlignment="1"/>
    <xf numFmtId="38" fontId="0" fillId="0" borderId="95" xfId="2" applyFont="1" applyFill="1" applyBorder="1" applyAlignment="1"/>
    <xf numFmtId="38" fontId="0" fillId="0" borderId="96" xfId="2" applyFont="1" applyFill="1" applyBorder="1" applyAlignment="1"/>
    <xf numFmtId="0" fontId="0" fillId="5" borderId="0" xfId="0" applyFill="1" applyBorder="1" applyAlignment="1">
      <alignment horizontal="center"/>
    </xf>
    <xf numFmtId="0" fontId="0" fillId="5" borderId="0" xfId="0" applyFill="1" applyBorder="1" applyAlignment="1">
      <alignment horizontal="center" shrinkToFit="1"/>
    </xf>
    <xf numFmtId="38" fontId="0" fillId="0" borderId="0" xfId="2" applyFont="1" applyFill="1" applyBorder="1" applyAlignment="1"/>
    <xf numFmtId="0" fontId="14" fillId="0" borderId="0" xfId="0" applyFont="1" applyFill="1" applyAlignment="1">
      <alignment horizontal="center"/>
    </xf>
    <xf numFmtId="0" fontId="15" fillId="0" borderId="22" xfId="0" applyFont="1" applyFill="1" applyBorder="1" applyAlignment="1">
      <alignment horizontal="center" vertical="center"/>
    </xf>
    <xf numFmtId="0" fontId="15" fillId="0" borderId="22" xfId="0" applyFont="1" applyFill="1" applyBorder="1" applyAlignment="1">
      <alignment vertical="center"/>
    </xf>
    <xf numFmtId="12" fontId="0" fillId="0" borderId="0" xfId="0" applyNumberFormat="1" applyFill="1"/>
    <xf numFmtId="0" fontId="15" fillId="0" borderId="0" xfId="0" applyFont="1" applyFill="1"/>
    <xf numFmtId="0" fontId="14" fillId="0" borderId="0" xfId="0" applyFont="1" applyFill="1" applyAlignment="1">
      <alignment vertical="center"/>
    </xf>
    <xf numFmtId="176" fontId="2" fillId="5" borderId="22" xfId="0" applyNumberFormat="1" applyFont="1" applyFill="1" applyBorder="1" applyAlignment="1">
      <alignment horizontal="center" vertical="center" wrapText="1" shrinkToFit="1"/>
    </xf>
    <xf numFmtId="176" fontId="2" fillId="5" borderId="22" xfId="0" applyNumberFormat="1"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22" xfId="0" applyFill="1" applyBorder="1" applyAlignment="1">
      <alignment vertical="center"/>
    </xf>
    <xf numFmtId="0" fontId="0" fillId="0" borderId="29" xfId="0" applyFill="1" applyBorder="1" applyAlignment="1">
      <alignment vertical="center"/>
    </xf>
    <xf numFmtId="0" fontId="9"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0" fontId="16" fillId="0" borderId="0" xfId="0" applyFont="1" applyAlignment="1">
      <alignment horizontal="center" vertical="center" wrapText="1"/>
    </xf>
    <xf numFmtId="0" fontId="9" fillId="8" borderId="22" xfId="0" applyFont="1" applyFill="1" applyBorder="1" applyAlignment="1">
      <alignment horizontal="center" vertical="center" wrapText="1"/>
    </xf>
    <xf numFmtId="0" fontId="9" fillId="8" borderId="6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3" borderId="22" xfId="0" applyFill="1" applyBorder="1" applyAlignment="1">
      <alignment vertical="center" wrapText="1"/>
    </xf>
    <xf numFmtId="0" fontId="9" fillId="3" borderId="62" xfId="0" applyFont="1" applyFill="1" applyBorder="1" applyAlignment="1">
      <alignment horizontal="center" vertical="center" wrapText="1"/>
    </xf>
    <xf numFmtId="0" fontId="0" fillId="0" borderId="22" xfId="0" applyFill="1" applyBorder="1" applyAlignment="1">
      <alignment horizontal="left" vertical="center" wrapText="1"/>
    </xf>
    <xf numFmtId="0" fontId="0" fillId="0" borderId="22" xfId="0" applyFill="1" applyBorder="1" applyAlignment="1">
      <alignment horizontal="center" vertical="center" wrapText="1"/>
    </xf>
    <xf numFmtId="0" fontId="0" fillId="0" borderId="22" xfId="0" applyBorder="1" applyAlignment="1">
      <alignment vertical="center" wrapText="1"/>
    </xf>
    <xf numFmtId="0" fontId="0" fillId="0" borderId="62" xfId="0" applyFill="1" applyBorder="1" applyAlignment="1">
      <alignment horizontal="center" vertical="center" wrapText="1"/>
    </xf>
    <xf numFmtId="0" fontId="3" fillId="0" borderId="22" xfId="0" applyFont="1" applyBorder="1" applyAlignment="1">
      <alignment vertical="center" wrapText="1"/>
    </xf>
    <xf numFmtId="0" fontId="3" fillId="0" borderId="62" xfId="0" applyFont="1" applyBorder="1" applyAlignment="1">
      <alignment vertical="center" wrapText="1"/>
    </xf>
    <xf numFmtId="0" fontId="3" fillId="2" borderId="22" xfId="0" applyFont="1" applyFill="1" applyBorder="1" applyAlignment="1">
      <alignment vertical="center" wrapText="1"/>
    </xf>
    <xf numFmtId="0" fontId="0" fillId="2" borderId="22" xfId="0" applyFill="1" applyBorder="1" applyAlignment="1">
      <alignment vertical="center" wrapText="1" shrinkToFit="1"/>
    </xf>
    <xf numFmtId="0" fontId="0" fillId="0" borderId="22" xfId="0" applyFill="1" applyBorder="1" applyAlignment="1">
      <alignment vertical="center" wrapText="1" shrinkToFit="1"/>
    </xf>
    <xf numFmtId="0" fontId="0" fillId="0" borderId="62" xfId="0" applyFill="1" applyBorder="1" applyAlignment="1">
      <alignment vertical="center" wrapText="1"/>
    </xf>
    <xf numFmtId="38" fontId="3" fillId="0" borderId="22" xfId="2" applyFont="1" applyFill="1" applyBorder="1" applyAlignment="1">
      <alignment vertical="center" wrapText="1"/>
    </xf>
    <xf numFmtId="38" fontId="3" fillId="0" borderId="62" xfId="2" applyFont="1" applyFill="1" applyBorder="1" applyAlignment="1">
      <alignment vertical="center" wrapText="1"/>
    </xf>
    <xf numFmtId="0" fontId="0" fillId="2" borderId="22" xfId="0" applyFill="1" applyBorder="1" applyAlignment="1">
      <alignment horizontal="left" vertical="center"/>
    </xf>
    <xf numFmtId="0" fontId="0" fillId="2" borderId="22" xfId="0" applyFill="1" applyBorder="1" applyAlignment="1">
      <alignment horizontal="left" vertical="center" wrapText="1"/>
    </xf>
    <xf numFmtId="0" fontId="0" fillId="2" borderId="22" xfId="0" applyFill="1" applyBorder="1" applyAlignment="1">
      <alignment vertical="center" wrapText="1"/>
    </xf>
    <xf numFmtId="0" fontId="0" fillId="2" borderId="62" xfId="0" applyFill="1" applyBorder="1" applyAlignment="1">
      <alignment vertical="center" wrapText="1"/>
    </xf>
    <xf numFmtId="0" fontId="0" fillId="0" borderId="0" xfId="0" applyFill="1" applyBorder="1" applyAlignment="1">
      <alignment vertical="center" wrapText="1" shrinkToFit="1"/>
    </xf>
    <xf numFmtId="0" fontId="0" fillId="0" borderId="0" xfId="0" applyFill="1" applyBorder="1" applyAlignment="1">
      <alignment vertical="center" wrapText="1"/>
    </xf>
    <xf numFmtId="0" fontId="17" fillId="0" borderId="0" xfId="0" applyFont="1" applyAlignment="1">
      <alignment horizontal="center" vertical="center" wrapText="1"/>
    </xf>
    <xf numFmtId="12" fontId="0" fillId="0" borderId="0" xfId="0" applyNumberFormat="1" applyFont="1" applyAlignment="1">
      <alignment horizontal="center" vertical="center" wrapText="1"/>
    </xf>
  </cellXfs>
  <cellStyles count="3">
    <cellStyle name="標準" xfId="0" builtinId="0"/>
    <cellStyle name="標準 2" xfId="1"/>
    <cellStyle name="桁区切り" xfId="2" builtinId="6"/>
  </cellStyles>
  <dxfs count="93">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3" tint="0.8"/>
        </patternFill>
      </fill>
    </dxf>
    <dxf>
      <fill>
        <patternFill>
          <bgColor theme="5" tint="0.8"/>
        </patternFill>
      </fill>
    </dxf>
    <dxf>
      <fill>
        <patternFill>
          <bgColor theme="3" tint="0.8"/>
        </patternFill>
      </fill>
    </dxf>
    <dxf>
      <fill>
        <patternFill>
          <bgColor theme="5" tint="0.8"/>
        </patternFill>
      </fill>
    </dxf>
    <dxf>
      <fill>
        <patternFill>
          <bgColor theme="3" tint="0.8"/>
        </patternFill>
      </fill>
    </dxf>
  </dxfs>
  <tableStyles count="0" defaultTableStyle="TableStyleMedium9" defaultPivotStyle="PivotStyleLight16"/>
  <colors>
    <mruColors>
      <color rgb="FFEFFFFF"/>
      <color rgb="FFFFFFCC"/>
      <color rgb="FFCCFFCC"/>
      <color rgb="FFFF0066"/>
      <color rgb="FFF5FFFF"/>
      <color rgb="FFCCFFFF"/>
      <color rgb="FFECFEF2"/>
      <color rgb="FFCDFFFF"/>
      <color rgb="FFCC99FF"/>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318135</xdr:colOff>
      <xdr:row>7</xdr:row>
      <xdr:rowOff>47625</xdr:rowOff>
    </xdr:from>
    <xdr:to xmlns:xdr="http://schemas.openxmlformats.org/drawingml/2006/spreadsheetDrawing">
      <xdr:col>9</xdr:col>
      <xdr:colOff>381000</xdr:colOff>
      <xdr:row>14</xdr:row>
      <xdr:rowOff>0</xdr:rowOff>
    </xdr:to>
    <xdr:sp macro="" textlink="">
      <xdr:nvSpPr>
        <xdr:cNvPr id="2" name="正方形/長方形 1"/>
        <xdr:cNvSpPr/>
      </xdr:nvSpPr>
      <xdr:spPr>
        <a:xfrm>
          <a:off x="318135" y="1009650"/>
          <a:ext cx="15768955" cy="114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都道府県事業記載欄</a:t>
          </a:r>
        </a:p>
      </xdr:txBody>
    </xdr:sp>
    <xdr:clientData/>
  </xdr:twoCellAnchor>
  <xdr:twoCellAnchor>
    <xdr:from xmlns:xdr="http://schemas.openxmlformats.org/drawingml/2006/spreadsheetDrawing">
      <xdr:col>3</xdr:col>
      <xdr:colOff>488315</xdr:colOff>
      <xdr:row>320</xdr:row>
      <xdr:rowOff>69215</xdr:rowOff>
    </xdr:from>
    <xdr:to xmlns:xdr="http://schemas.openxmlformats.org/drawingml/2006/spreadsheetDrawing">
      <xdr:col>5</xdr:col>
      <xdr:colOff>4582160</xdr:colOff>
      <xdr:row>333</xdr:row>
      <xdr:rowOff>130810</xdr:rowOff>
    </xdr:to>
    <xdr:sp macro="" textlink="">
      <xdr:nvSpPr>
        <xdr:cNvPr id="3" name="正方形/長方形 2"/>
        <xdr:cNvSpPr/>
      </xdr:nvSpPr>
      <xdr:spPr>
        <a:xfrm>
          <a:off x="2454275" y="3298190"/>
          <a:ext cx="7853680" cy="20427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lt1"/>
              </a:solidFill>
              <a:effectLst/>
              <a:latin typeface="+mn-lt"/>
              <a:ea typeface="+mn-ea"/>
              <a:cs typeface="+mn-cs"/>
            </a:rPr>
            <a:t>〇予算区分について「地域結婚支援重点推進事業」一般メニューのうち結婚支援センターの運営費のみ令和５年度当初予算区分を選択し、それ以外のものはすべて令和４年度第２次補正予算区分を選択してください。（国の予算措置がそういった形になっているということですので、各自治体の予算措置は全ての事業で令和５年度当初予算で問題ありません。）</a:t>
          </a:r>
        </a:p>
        <a:p>
          <a:r>
            <a:rPr lang="ja-JP" altLang="ja-JP" sz="1100">
              <a:solidFill>
                <a:schemeClr val="lt1"/>
              </a:solidFill>
              <a:effectLst/>
              <a:latin typeface="+mn-lt"/>
              <a:ea typeface="+mn-ea"/>
              <a:cs typeface="+mn-cs"/>
            </a:rPr>
            <a:t>　◎令和５年度当初予算区分</a:t>
          </a:r>
        </a:p>
        <a:p>
          <a:r>
            <a:rPr lang="ja-JP" altLang="ja-JP" sz="1100">
              <a:solidFill>
                <a:schemeClr val="lt1"/>
              </a:solidFill>
              <a:effectLst/>
              <a:latin typeface="+mn-lt"/>
              <a:ea typeface="+mn-ea"/>
              <a:cs typeface="+mn-cs"/>
            </a:rPr>
            <a:t>　・「地域結婚支援重点推進事業」一般メニューのうち結婚支援センターの運営費</a:t>
          </a:r>
        </a:p>
        <a:p>
          <a:r>
            <a:rPr lang="ja-JP" altLang="ja-JP" sz="1100">
              <a:solidFill>
                <a:schemeClr val="lt1"/>
              </a:solidFill>
              <a:effectLst/>
              <a:latin typeface="+mn-lt"/>
              <a:ea typeface="+mn-ea"/>
              <a:cs typeface="+mn-cs"/>
            </a:rPr>
            <a:t>　◎令和４年度第２次補正予算区分</a:t>
          </a:r>
        </a:p>
        <a:p>
          <a:r>
            <a:rPr lang="ja-JP" altLang="ja-JP" sz="1100">
              <a:solidFill>
                <a:schemeClr val="lt1"/>
              </a:solidFill>
              <a:effectLst/>
              <a:latin typeface="+mn-lt"/>
              <a:ea typeface="+mn-ea"/>
              <a:cs typeface="+mn-cs"/>
            </a:rPr>
            <a:t>　・「地域結婚支援重点推進事業」一般メニューのうち結婚支援センターの運営費以外の事業</a:t>
          </a:r>
        </a:p>
        <a:p>
          <a:r>
            <a:rPr lang="ja-JP" altLang="ja-JP" sz="1100">
              <a:solidFill>
                <a:schemeClr val="lt1"/>
              </a:solidFill>
              <a:effectLst/>
              <a:latin typeface="+mn-lt"/>
              <a:ea typeface="+mn-ea"/>
              <a:cs typeface="+mn-cs"/>
            </a:rPr>
            <a:t>　・「地域結婚支援重点推進事業」重点メニュー</a:t>
          </a:r>
        </a:p>
        <a:p>
          <a:r>
            <a:rPr lang="ja-JP" altLang="ja-JP" sz="1100">
              <a:solidFill>
                <a:schemeClr val="lt1"/>
              </a:solidFill>
              <a:effectLst/>
              <a:latin typeface="+mn-lt"/>
              <a:ea typeface="+mn-ea"/>
              <a:cs typeface="+mn-cs"/>
            </a:rPr>
            <a:t>　・「結婚、妊娠・出産、子育てに温かい社会づくり・機運醸成事業」</a:t>
          </a:r>
        </a:p>
        <a:p>
          <a:r>
            <a:rPr lang="ja-JP" altLang="ja-JP" sz="1100">
              <a:solidFill>
                <a:schemeClr val="lt1"/>
              </a:solidFill>
              <a:effectLst/>
              <a:latin typeface="+mn-lt"/>
              <a:ea typeface="+mn-ea"/>
              <a:cs typeface="+mn-cs"/>
            </a:rPr>
            <a:t>　・「結婚新生活支援事業」（一般コース・連携コースどちらも）</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203835</xdr:colOff>
      <xdr:row>0</xdr:row>
      <xdr:rowOff>84455</xdr:rowOff>
    </xdr:from>
    <xdr:to xmlns:xdr="http://schemas.openxmlformats.org/drawingml/2006/spreadsheetDrawing">
      <xdr:col>4</xdr:col>
      <xdr:colOff>5431155</xdr:colOff>
      <xdr:row>1</xdr:row>
      <xdr:rowOff>201295</xdr:rowOff>
    </xdr:to>
    <xdr:sp macro="" textlink="">
      <xdr:nvSpPr>
        <xdr:cNvPr id="2" name="テキスト ボックス 1"/>
        <xdr:cNvSpPr txBox="1"/>
      </xdr:nvSpPr>
      <xdr:spPr>
        <a:xfrm>
          <a:off x="10123170" y="84455"/>
          <a:ext cx="5227320" cy="364490"/>
        </a:xfrm>
        <a:prstGeom prst="rect">
          <a:avLst/>
        </a:prstGeom>
        <a:solidFill>
          <a:srgbClr val="FFFF00"/>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6590F027\000000_&#65288;&#33258;&#27835;&#20307;&#21517;&#65289;_02_&#21029;&#32025;&#27096;&#24335;&#31532;&#65297;&#38306;&#20418;&#23455;&#26045;&#35336;&#30011;&#26360;(2-1)&#27096;&#24335;(R5&#20107;&#269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綱様式2-1個票①"/>
      <sheetName val="要綱様式2-1個票②"/>
      <sheetName val="要綱様式2-1個票③"/>
      <sheetName val="【記載例】要綱様式2-1個票"/>
      <sheetName val="【記載例（コンシェルジュ）】要綱様式2-1個票"/>
      <sheetName val="リンク先"/>
    </sheetNames>
    <sheetDataSet>
      <sheetData sheetId="0"/>
      <sheetData sheetId="1"/>
      <sheetData sheetId="2"/>
      <sheetData sheetId="3"/>
      <sheetData sheetId="4"/>
      <sheetData sheetId="5">
        <row r="78">
          <cell r="A78" t="str">
            <v>①</v>
          </cell>
          <cell r="B78" t="str">
            <v>％</v>
          </cell>
        </row>
        <row r="79">
          <cell r="A79" t="str">
            <v>②</v>
          </cell>
          <cell r="B79" t="str">
            <v>人</v>
          </cell>
        </row>
        <row r="80">
          <cell r="A80" t="str">
            <v>③</v>
          </cell>
          <cell r="B80" t="str">
            <v>件</v>
          </cell>
        </row>
        <row r="81">
          <cell r="A81" t="str">
            <v>④</v>
          </cell>
          <cell r="B81" t="str">
            <v>回</v>
          </cell>
        </row>
        <row r="82">
          <cell r="A82" t="str">
            <v>⑤</v>
          </cell>
          <cell r="B82" t="str">
            <v>団体</v>
          </cell>
        </row>
        <row r="83">
          <cell r="A83" t="str">
            <v>⑥</v>
          </cell>
          <cell r="B83" t="str">
            <v>割</v>
          </cell>
        </row>
        <row r="84">
          <cell r="A84" t="str">
            <v>⑦</v>
          </cell>
          <cell r="B84" t="str">
            <v>社</v>
          </cell>
        </row>
        <row r="85">
          <cell r="A85" t="str">
            <v>⑧</v>
          </cell>
          <cell r="B85" t="str">
            <v>組</v>
          </cell>
        </row>
        <row r="86">
          <cell r="A86" t="str">
            <v>⑨</v>
          </cell>
          <cell r="B86" t="str">
            <v>店舗</v>
          </cell>
        </row>
        <row r="87">
          <cell r="A87" t="str">
            <v>⑩</v>
          </cell>
          <cell r="B87" t="str">
            <v>校</v>
          </cell>
        </row>
        <row r="88">
          <cell r="A88" t="str">
            <v>⑪</v>
          </cell>
          <cell r="B88" t="str">
            <v>部</v>
          </cell>
        </row>
        <row r="89">
          <cell r="A89" t="str">
            <v>⑫</v>
          </cell>
          <cell r="B89" t="str">
            <v>枚</v>
          </cell>
        </row>
        <row r="90">
          <cell r="A90" t="str">
            <v>⑬</v>
          </cell>
          <cell r="B90" t="str">
            <v>市町村</v>
          </cell>
        </row>
        <row r="91">
          <cell r="A91" t="str">
            <v>⑭</v>
          </cell>
          <cell r="B91" t="str">
            <v>か所</v>
          </cell>
        </row>
        <row r="92">
          <cell r="A92" t="str">
            <v>⑮</v>
          </cell>
          <cell r="B92" t="str">
            <v>世帯</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11"/>
  <sheetViews>
    <sheetView view="pageBreakPreview" zoomScale="150" zoomScaleSheetLayoutView="150" workbookViewId="0">
      <selection activeCell="A4" sqref="A4"/>
    </sheetView>
  </sheetViews>
  <sheetFormatPr defaultColWidth="9.09765625" defaultRowHeight="13.5"/>
  <cols>
    <col min="1" max="1" width="125.59765625" style="1" customWidth="1"/>
    <col min="2" max="16384" width="9.09765625" style="1"/>
  </cols>
  <sheetData>
    <row r="1" spans="1:1" ht="18.75">
      <c r="A1" s="2" t="s">
        <v>7255</v>
      </c>
    </row>
    <row r="3" spans="1:1" ht="17.25">
      <c r="A3" s="3" t="s">
        <v>2771</v>
      </c>
    </row>
    <row r="4" spans="1:1" ht="27.75">
      <c r="A4" s="1" t="s">
        <v>5890</v>
      </c>
    </row>
    <row r="5" spans="1:1" hidden="1">
      <c r="A5" s="4" t="s">
        <v>7256</v>
      </c>
    </row>
    <row r="6" spans="1:1" ht="14.25" hidden="1">
      <c r="A6" s="5" t="s">
        <v>7260</v>
      </c>
    </row>
    <row r="8" spans="1:1">
      <c r="A8" s="1" t="s">
        <v>2694</v>
      </c>
    </row>
    <row r="9" spans="1:1">
      <c r="A9" s="1" t="s">
        <v>5346</v>
      </c>
    </row>
    <row r="11" spans="1:1">
      <c r="A11" s="1" t="s">
        <v>4965</v>
      </c>
    </row>
  </sheetData>
  <phoneticPr fontId="2"/>
  <pageMargins left="0.7" right="0.7" top="0.75" bottom="0.75" header="0.3" footer="0.3"/>
  <pageSetup paperSize="9"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リンク先!$C$2:$C$2</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theme="0" tint="-0.5"/>
  </sheetPr>
  <dimension ref="A1:G1791"/>
  <sheetViews>
    <sheetView workbookViewId="0">
      <pane ySplit="1" topLeftCell="A2" activePane="bottomLeft" state="frozen"/>
      <selection pane="bottomLeft" activeCell="I30" sqref="I30"/>
    </sheetView>
  </sheetViews>
  <sheetFormatPr defaultColWidth="9.09765625" defaultRowHeight="15"/>
  <cols>
    <col min="1" max="3" width="9.09765625" style="6"/>
    <col min="4" max="4" width="12.8984375" style="6" bestFit="1" customWidth="1"/>
    <col min="5" max="6" width="9.09765625" style="6"/>
    <col min="7" max="7" width="29.69921875" style="6" bestFit="1" customWidth="1"/>
    <col min="8" max="16384" width="9.09765625" style="6"/>
  </cols>
  <sheetData>
    <row r="1" spans="1:7" ht="16">
      <c r="A1" s="7" t="s">
        <v>9</v>
      </c>
      <c r="B1" s="11" t="s">
        <v>147</v>
      </c>
      <c r="C1" s="11" t="s">
        <v>157</v>
      </c>
      <c r="D1" s="11" t="s">
        <v>6807</v>
      </c>
      <c r="E1" s="15" t="s">
        <v>86</v>
      </c>
      <c r="G1" s="19" t="s">
        <v>987</v>
      </c>
    </row>
    <row r="2" spans="1:7" ht="15.5">
      <c r="A2" s="8" t="s">
        <v>172</v>
      </c>
      <c r="B2" s="12" t="s">
        <v>94</v>
      </c>
      <c r="C2" s="12"/>
      <c r="D2" s="12" t="s">
        <v>1574</v>
      </c>
      <c r="E2" s="16" t="s">
        <v>177</v>
      </c>
      <c r="G2" s="20" t="s">
        <v>6485</v>
      </c>
    </row>
    <row r="3" spans="1:7">
      <c r="A3" s="9" t="s">
        <v>172</v>
      </c>
      <c r="B3" s="13" t="s">
        <v>191</v>
      </c>
      <c r="C3" s="13" t="s">
        <v>192</v>
      </c>
      <c r="D3" s="13" t="s">
        <v>4393</v>
      </c>
      <c r="E3" s="17" t="s">
        <v>24</v>
      </c>
      <c r="G3" s="20" t="s">
        <v>1307</v>
      </c>
    </row>
    <row r="4" spans="1:7">
      <c r="A4" s="9" t="s">
        <v>172</v>
      </c>
      <c r="B4" s="13" t="s">
        <v>196</v>
      </c>
      <c r="C4" s="13" t="s">
        <v>151</v>
      </c>
      <c r="D4" s="13" t="s">
        <v>1248</v>
      </c>
      <c r="E4" s="17" t="s">
        <v>20</v>
      </c>
      <c r="G4" s="20" t="s">
        <v>4347</v>
      </c>
    </row>
    <row r="5" spans="1:7">
      <c r="A5" s="9" t="s">
        <v>172</v>
      </c>
      <c r="B5" s="13" t="s">
        <v>203</v>
      </c>
      <c r="C5" s="13" t="s">
        <v>213</v>
      </c>
      <c r="D5" s="13" t="s">
        <v>5191</v>
      </c>
      <c r="E5" s="17" t="s">
        <v>214</v>
      </c>
      <c r="G5" s="20" t="s">
        <v>3316</v>
      </c>
    </row>
    <row r="6" spans="1:7">
      <c r="A6" s="9" t="s">
        <v>172</v>
      </c>
      <c r="B6" s="13" t="s">
        <v>231</v>
      </c>
      <c r="C6" s="13" t="s">
        <v>232</v>
      </c>
      <c r="D6" s="13" t="s">
        <v>58</v>
      </c>
      <c r="E6" s="17" t="s">
        <v>241</v>
      </c>
      <c r="G6" s="20" t="s">
        <v>1138</v>
      </c>
    </row>
    <row r="7" spans="1:7">
      <c r="A7" s="9" t="s">
        <v>172</v>
      </c>
      <c r="B7" s="13" t="s">
        <v>253</v>
      </c>
      <c r="C7" s="13" t="s">
        <v>113</v>
      </c>
      <c r="D7" s="13" t="s">
        <v>6267</v>
      </c>
      <c r="E7" s="17" t="s">
        <v>258</v>
      </c>
      <c r="G7" s="20" t="s">
        <v>4517</v>
      </c>
    </row>
    <row r="8" spans="1:7">
      <c r="A8" s="9" t="s">
        <v>172</v>
      </c>
      <c r="B8" s="13" t="s">
        <v>271</v>
      </c>
      <c r="C8" s="13" t="s">
        <v>2</v>
      </c>
      <c r="D8" s="13" t="s">
        <v>6268</v>
      </c>
      <c r="E8" s="17" t="s">
        <v>282</v>
      </c>
      <c r="G8" s="20" t="s">
        <v>4185</v>
      </c>
    </row>
    <row r="9" spans="1:7">
      <c r="A9" s="9" t="s">
        <v>172</v>
      </c>
      <c r="B9" s="13" t="s">
        <v>288</v>
      </c>
      <c r="C9" s="13" t="s">
        <v>301</v>
      </c>
      <c r="D9" s="13" t="s">
        <v>5578</v>
      </c>
      <c r="E9" s="17" t="s">
        <v>304</v>
      </c>
      <c r="G9" s="20" t="s">
        <v>867</v>
      </c>
    </row>
    <row r="10" spans="1:7">
      <c r="A10" s="9" t="s">
        <v>172</v>
      </c>
      <c r="B10" s="13" t="s">
        <v>64</v>
      </c>
      <c r="C10" s="13" t="s">
        <v>174</v>
      </c>
      <c r="D10" s="13" t="s">
        <v>6269</v>
      </c>
      <c r="E10" s="17" t="s">
        <v>183</v>
      </c>
      <c r="G10" s="20" t="s">
        <v>6859</v>
      </c>
    </row>
    <row r="11" spans="1:7">
      <c r="A11" s="9" t="s">
        <v>172</v>
      </c>
      <c r="B11" s="13" t="s">
        <v>210</v>
      </c>
      <c r="C11" s="13" t="s">
        <v>311</v>
      </c>
      <c r="D11" s="13" t="s">
        <v>2135</v>
      </c>
      <c r="E11" s="17" t="s">
        <v>320</v>
      </c>
      <c r="G11" s="20" t="s">
        <v>4837</v>
      </c>
    </row>
    <row r="12" spans="1:7">
      <c r="A12" s="9" t="s">
        <v>172</v>
      </c>
      <c r="B12" s="13" t="s">
        <v>325</v>
      </c>
      <c r="C12" s="13" t="s">
        <v>330</v>
      </c>
      <c r="D12" s="13" t="s">
        <v>6270</v>
      </c>
      <c r="E12" s="17" t="s">
        <v>341</v>
      </c>
      <c r="G12" s="20" t="s">
        <v>3268</v>
      </c>
    </row>
    <row r="13" spans="1:7">
      <c r="A13" s="9" t="s">
        <v>172</v>
      </c>
      <c r="B13" s="13" t="s">
        <v>254</v>
      </c>
      <c r="C13" s="13" t="s">
        <v>267</v>
      </c>
      <c r="D13" s="13" t="s">
        <v>6271</v>
      </c>
      <c r="E13" s="17" t="s">
        <v>52</v>
      </c>
      <c r="G13" s="20" t="s">
        <v>3353</v>
      </c>
    </row>
    <row r="14" spans="1:7">
      <c r="A14" s="9" t="s">
        <v>172</v>
      </c>
      <c r="B14" s="13" t="s">
        <v>106</v>
      </c>
      <c r="C14" s="13" t="s">
        <v>344</v>
      </c>
      <c r="D14" s="13" t="s">
        <v>6272</v>
      </c>
      <c r="E14" s="17" t="s">
        <v>223</v>
      </c>
      <c r="G14" s="20" t="s">
        <v>7225</v>
      </c>
    </row>
    <row r="15" spans="1:7">
      <c r="A15" s="9" t="s">
        <v>172</v>
      </c>
      <c r="B15" s="13" t="s">
        <v>346</v>
      </c>
      <c r="C15" s="13" t="s">
        <v>349</v>
      </c>
      <c r="D15" s="13" t="s">
        <v>6088</v>
      </c>
      <c r="E15" s="17" t="s">
        <v>84</v>
      </c>
      <c r="G15" s="20" t="s">
        <v>7226</v>
      </c>
    </row>
    <row r="16" spans="1:7">
      <c r="A16" s="9" t="s">
        <v>172</v>
      </c>
      <c r="B16" s="13" t="s">
        <v>336</v>
      </c>
      <c r="C16" s="13" t="s">
        <v>264</v>
      </c>
      <c r="D16" s="13" t="s">
        <v>2816</v>
      </c>
      <c r="E16" s="17" t="s">
        <v>357</v>
      </c>
      <c r="G16" s="20" t="s">
        <v>7227</v>
      </c>
    </row>
    <row r="17" spans="1:7">
      <c r="A17" s="9" t="s">
        <v>172</v>
      </c>
      <c r="B17" s="13" t="s">
        <v>363</v>
      </c>
      <c r="C17" s="13" t="s">
        <v>367</v>
      </c>
      <c r="D17" s="13" t="s">
        <v>6273</v>
      </c>
      <c r="E17" s="17" t="s">
        <v>368</v>
      </c>
      <c r="G17" s="20" t="s">
        <v>2137</v>
      </c>
    </row>
    <row r="18" spans="1:7">
      <c r="A18" s="9" t="s">
        <v>172</v>
      </c>
      <c r="B18" s="13" t="s">
        <v>376</v>
      </c>
      <c r="C18" s="13" t="s">
        <v>379</v>
      </c>
      <c r="D18" s="13" t="s">
        <v>4306</v>
      </c>
      <c r="E18" s="17" t="s">
        <v>380</v>
      </c>
      <c r="G18" s="20" t="s">
        <v>3180</v>
      </c>
    </row>
    <row r="19" spans="1:7">
      <c r="A19" s="9" t="s">
        <v>172</v>
      </c>
      <c r="B19" s="13" t="s">
        <v>388</v>
      </c>
      <c r="C19" s="13" t="s">
        <v>400</v>
      </c>
      <c r="D19" s="13" t="s">
        <v>2206</v>
      </c>
      <c r="E19" s="17" t="s">
        <v>410</v>
      </c>
      <c r="G19" s="20" t="s">
        <v>7228</v>
      </c>
    </row>
    <row r="20" spans="1:7">
      <c r="A20" s="9" t="s">
        <v>172</v>
      </c>
      <c r="B20" s="13" t="s">
        <v>415</v>
      </c>
      <c r="C20" s="13" t="s">
        <v>420</v>
      </c>
      <c r="D20" s="13" t="s">
        <v>3092</v>
      </c>
      <c r="E20" s="17" t="s">
        <v>156</v>
      </c>
      <c r="G20" s="20" t="s">
        <v>4391</v>
      </c>
    </row>
    <row r="21" spans="1:7">
      <c r="A21" s="9" t="s">
        <v>172</v>
      </c>
      <c r="B21" s="13" t="s">
        <v>432</v>
      </c>
      <c r="C21" s="13" t="s">
        <v>433</v>
      </c>
      <c r="D21" s="13" t="s">
        <v>4966</v>
      </c>
      <c r="E21" s="17" t="s">
        <v>440</v>
      </c>
      <c r="G21" s="20" t="s">
        <v>7229</v>
      </c>
    </row>
    <row r="22" spans="1:7">
      <c r="A22" s="9" t="s">
        <v>172</v>
      </c>
      <c r="B22" s="13" t="s">
        <v>225</v>
      </c>
      <c r="C22" s="13" t="s">
        <v>443</v>
      </c>
      <c r="D22" s="13" t="s">
        <v>6274</v>
      </c>
      <c r="E22" s="17" t="s">
        <v>450</v>
      </c>
      <c r="G22" s="20" t="s">
        <v>1570</v>
      </c>
    </row>
    <row r="23" spans="1:7">
      <c r="A23" s="9" t="s">
        <v>172</v>
      </c>
      <c r="B23" s="13" t="s">
        <v>453</v>
      </c>
      <c r="C23" s="13" t="s">
        <v>456</v>
      </c>
      <c r="D23" s="13" t="s">
        <v>6275</v>
      </c>
      <c r="E23" s="17" t="s">
        <v>458</v>
      </c>
      <c r="G23" s="20" t="s">
        <v>5227</v>
      </c>
    </row>
    <row r="24" spans="1:7">
      <c r="A24" s="9" t="s">
        <v>172</v>
      </c>
      <c r="B24" s="13" t="s">
        <v>474</v>
      </c>
      <c r="C24" s="13" t="s">
        <v>483</v>
      </c>
      <c r="D24" s="13" t="s">
        <v>6276</v>
      </c>
      <c r="E24" s="17" t="s">
        <v>485</v>
      </c>
      <c r="G24" s="20" t="s">
        <v>7230</v>
      </c>
    </row>
    <row r="25" spans="1:7">
      <c r="A25" s="9" t="s">
        <v>172</v>
      </c>
      <c r="B25" s="13" t="s">
        <v>495</v>
      </c>
      <c r="C25" s="13" t="s">
        <v>496</v>
      </c>
      <c r="D25" s="13" t="s">
        <v>6277</v>
      </c>
      <c r="E25" s="17" t="s">
        <v>503</v>
      </c>
      <c r="G25" s="20" t="s">
        <v>7151</v>
      </c>
    </row>
    <row r="26" spans="1:7">
      <c r="A26" s="9" t="s">
        <v>172</v>
      </c>
      <c r="B26" s="13" t="s">
        <v>509</v>
      </c>
      <c r="C26" s="13" t="s">
        <v>524</v>
      </c>
      <c r="D26" s="13" t="s">
        <v>6278</v>
      </c>
      <c r="E26" s="17" t="s">
        <v>529</v>
      </c>
      <c r="G26" s="20" t="s">
        <v>6283</v>
      </c>
    </row>
    <row r="27" spans="1:7">
      <c r="A27" s="9" t="s">
        <v>172</v>
      </c>
      <c r="B27" s="13" t="s">
        <v>536</v>
      </c>
      <c r="C27" s="13" t="s">
        <v>538</v>
      </c>
      <c r="D27" s="13" t="s">
        <v>5133</v>
      </c>
      <c r="E27" s="17" t="s">
        <v>116</v>
      </c>
      <c r="G27" s="20" t="s">
        <v>7231</v>
      </c>
    </row>
    <row r="28" spans="1:7">
      <c r="A28" s="9" t="s">
        <v>172</v>
      </c>
      <c r="B28" s="13" t="s">
        <v>265</v>
      </c>
      <c r="C28" s="13" t="s">
        <v>540</v>
      </c>
      <c r="D28" s="13" t="s">
        <v>6279</v>
      </c>
      <c r="E28" s="17" t="s">
        <v>488</v>
      </c>
      <c r="G28" s="20" t="s">
        <v>4335</v>
      </c>
    </row>
    <row r="29" spans="1:7">
      <c r="A29" s="9" t="s">
        <v>172</v>
      </c>
      <c r="B29" s="13" t="s">
        <v>547</v>
      </c>
      <c r="C29" s="13" t="s">
        <v>553</v>
      </c>
      <c r="D29" s="13" t="s">
        <v>6280</v>
      </c>
      <c r="E29" s="17" t="s">
        <v>558</v>
      </c>
      <c r="G29" s="20" t="s">
        <v>6782</v>
      </c>
    </row>
    <row r="30" spans="1:7">
      <c r="A30" s="9" t="s">
        <v>172</v>
      </c>
      <c r="B30" s="13" t="s">
        <v>570</v>
      </c>
      <c r="C30" s="13" t="s">
        <v>583</v>
      </c>
      <c r="D30" s="13" t="s">
        <v>6282</v>
      </c>
      <c r="E30" s="17" t="s">
        <v>588</v>
      </c>
      <c r="G30" s="20" t="s">
        <v>1330</v>
      </c>
    </row>
    <row r="31" spans="1:7">
      <c r="A31" s="9" t="s">
        <v>172</v>
      </c>
      <c r="B31" s="13" t="s">
        <v>593</v>
      </c>
      <c r="C31" s="13" t="s">
        <v>56</v>
      </c>
      <c r="D31" s="13" t="s">
        <v>6284</v>
      </c>
      <c r="E31" s="17" t="s">
        <v>610</v>
      </c>
      <c r="G31" s="20" t="s">
        <v>7232</v>
      </c>
    </row>
    <row r="32" spans="1:7">
      <c r="A32" s="9" t="s">
        <v>172</v>
      </c>
      <c r="B32" s="13" t="s">
        <v>612</v>
      </c>
      <c r="C32" s="13" t="s">
        <v>621</v>
      </c>
      <c r="D32" s="13" t="s">
        <v>2462</v>
      </c>
      <c r="E32" s="17" t="s">
        <v>438</v>
      </c>
      <c r="G32" s="20" t="s">
        <v>7233</v>
      </c>
    </row>
    <row r="33" spans="1:7">
      <c r="A33" s="9" t="s">
        <v>172</v>
      </c>
      <c r="B33" s="13" t="s">
        <v>622</v>
      </c>
      <c r="C33" s="13" t="s">
        <v>625</v>
      </c>
      <c r="D33" s="13" t="s">
        <v>6286</v>
      </c>
      <c r="E33" s="17" t="s">
        <v>397</v>
      </c>
      <c r="G33" s="20" t="s">
        <v>5949</v>
      </c>
    </row>
    <row r="34" spans="1:7">
      <c r="A34" s="9" t="s">
        <v>172</v>
      </c>
      <c r="B34" s="13" t="s">
        <v>627</v>
      </c>
      <c r="C34" s="13" t="s">
        <v>519</v>
      </c>
      <c r="D34" s="13" t="s">
        <v>935</v>
      </c>
      <c r="E34" s="17" t="s">
        <v>633</v>
      </c>
      <c r="G34" s="20" t="s">
        <v>5507</v>
      </c>
    </row>
    <row r="35" spans="1:7">
      <c r="A35" s="9" t="s">
        <v>172</v>
      </c>
      <c r="B35" s="13" t="s">
        <v>634</v>
      </c>
      <c r="C35" s="13" t="s">
        <v>642</v>
      </c>
      <c r="D35" s="13" t="s">
        <v>6287</v>
      </c>
      <c r="E35" s="17" t="s">
        <v>644</v>
      </c>
      <c r="G35" s="20" t="s">
        <v>7004</v>
      </c>
    </row>
    <row r="36" spans="1:7">
      <c r="A36" s="9" t="s">
        <v>172</v>
      </c>
      <c r="B36" s="13" t="s">
        <v>314</v>
      </c>
      <c r="C36" s="13" t="s">
        <v>652</v>
      </c>
      <c r="D36" s="13" t="s">
        <v>2934</v>
      </c>
      <c r="E36" s="17" t="s">
        <v>444</v>
      </c>
      <c r="G36" s="20" t="s">
        <v>207</v>
      </c>
    </row>
    <row r="37" spans="1:7">
      <c r="A37" s="9" t="s">
        <v>172</v>
      </c>
      <c r="B37" s="13" t="s">
        <v>654</v>
      </c>
      <c r="C37" s="13" t="s">
        <v>235</v>
      </c>
      <c r="D37" s="13" t="s">
        <v>504</v>
      </c>
      <c r="E37" s="17" t="s">
        <v>658</v>
      </c>
      <c r="G37" s="20" t="s">
        <v>7234</v>
      </c>
    </row>
    <row r="38" spans="1:7">
      <c r="A38" s="9" t="s">
        <v>172</v>
      </c>
      <c r="B38" s="13" t="s">
        <v>668</v>
      </c>
      <c r="C38" s="13" t="s">
        <v>673</v>
      </c>
      <c r="D38" s="13" t="s">
        <v>4079</v>
      </c>
      <c r="E38" s="17" t="s">
        <v>681</v>
      </c>
      <c r="G38" s="20" t="s">
        <v>4149</v>
      </c>
    </row>
    <row r="39" spans="1:7">
      <c r="A39" s="9" t="s">
        <v>172</v>
      </c>
      <c r="B39" s="13" t="s">
        <v>686</v>
      </c>
      <c r="C39" s="13" t="s">
        <v>227</v>
      </c>
      <c r="D39" s="13" t="s">
        <v>6288</v>
      </c>
      <c r="E39" s="17" t="s">
        <v>696</v>
      </c>
      <c r="G39" s="20" t="s">
        <v>95</v>
      </c>
    </row>
    <row r="40" spans="1:7">
      <c r="A40" s="9" t="s">
        <v>172</v>
      </c>
      <c r="B40" s="13" t="s">
        <v>701</v>
      </c>
      <c r="C40" s="13" t="s">
        <v>708</v>
      </c>
      <c r="D40" s="13" t="s">
        <v>6290</v>
      </c>
      <c r="E40" s="17" t="s">
        <v>567</v>
      </c>
      <c r="G40" s="20" t="s">
        <v>5859</v>
      </c>
    </row>
    <row r="41" spans="1:7">
      <c r="A41" s="9" t="s">
        <v>172</v>
      </c>
      <c r="B41" s="13" t="s">
        <v>711</v>
      </c>
      <c r="C41" s="13" t="s">
        <v>718</v>
      </c>
      <c r="D41" s="13" t="s">
        <v>6291</v>
      </c>
      <c r="E41" s="17" t="s">
        <v>723</v>
      </c>
      <c r="G41" s="20" t="s">
        <v>2973</v>
      </c>
    </row>
    <row r="42" spans="1:7">
      <c r="A42" s="9" t="s">
        <v>172</v>
      </c>
      <c r="B42" s="13" t="s">
        <v>50</v>
      </c>
      <c r="C42" s="13" t="s">
        <v>423</v>
      </c>
      <c r="D42" s="13" t="s">
        <v>4758</v>
      </c>
      <c r="E42" s="17" t="s">
        <v>727</v>
      </c>
      <c r="G42" s="20" t="s">
        <v>7235</v>
      </c>
    </row>
    <row r="43" spans="1:7">
      <c r="A43" s="9" t="s">
        <v>172</v>
      </c>
      <c r="B43" s="13" t="s">
        <v>732</v>
      </c>
      <c r="C43" s="13" t="s">
        <v>585</v>
      </c>
      <c r="D43" s="13" t="s">
        <v>797</v>
      </c>
      <c r="E43" s="17" t="s">
        <v>38</v>
      </c>
      <c r="G43" s="20" t="s">
        <v>7236</v>
      </c>
    </row>
    <row r="44" spans="1:7">
      <c r="A44" s="9" t="s">
        <v>172</v>
      </c>
      <c r="B44" s="13" t="s">
        <v>741</v>
      </c>
      <c r="C44" s="13" t="s">
        <v>749</v>
      </c>
      <c r="D44" s="13" t="s">
        <v>2334</v>
      </c>
      <c r="E44" s="17" t="s">
        <v>455</v>
      </c>
      <c r="G44" s="20" t="s">
        <v>6935</v>
      </c>
    </row>
    <row r="45" spans="1:7">
      <c r="A45" s="9" t="s">
        <v>172</v>
      </c>
      <c r="B45" s="13" t="s">
        <v>7</v>
      </c>
      <c r="C45" s="13" t="s">
        <v>61</v>
      </c>
      <c r="D45" s="13" t="s">
        <v>6292</v>
      </c>
      <c r="E45" s="17" t="s">
        <v>754</v>
      </c>
      <c r="G45" s="20" t="s">
        <v>5369</v>
      </c>
    </row>
    <row r="46" spans="1:7">
      <c r="A46" s="9" t="s">
        <v>172</v>
      </c>
      <c r="B46" s="13" t="s">
        <v>758</v>
      </c>
      <c r="C46" s="13" t="s">
        <v>760</v>
      </c>
      <c r="D46" s="13" t="s">
        <v>6293</v>
      </c>
      <c r="E46" s="17" t="s">
        <v>763</v>
      </c>
      <c r="G46" s="20" t="s">
        <v>6976</v>
      </c>
    </row>
    <row r="47" spans="1:7">
      <c r="A47" s="9" t="s">
        <v>172</v>
      </c>
      <c r="B47" s="13" t="s">
        <v>274</v>
      </c>
      <c r="C47" s="13" t="s">
        <v>328</v>
      </c>
      <c r="D47" s="13" t="s">
        <v>1003</v>
      </c>
      <c r="E47" s="17" t="s">
        <v>766</v>
      </c>
      <c r="G47" s="20" t="s">
        <v>2336</v>
      </c>
    </row>
    <row r="48" spans="1:7" ht="15.5">
      <c r="A48" s="9" t="s">
        <v>172</v>
      </c>
      <c r="B48" s="13" t="s">
        <v>775</v>
      </c>
      <c r="C48" s="13" t="s">
        <v>778</v>
      </c>
      <c r="D48" s="13" t="s">
        <v>6295</v>
      </c>
      <c r="E48" s="17" t="s">
        <v>790</v>
      </c>
      <c r="G48" s="21" t="s">
        <v>4309</v>
      </c>
    </row>
    <row r="49" spans="1:5" ht="15.5">
      <c r="A49" s="9" t="s">
        <v>172</v>
      </c>
      <c r="B49" s="13" t="s">
        <v>791</v>
      </c>
      <c r="C49" s="13" t="s">
        <v>97</v>
      </c>
      <c r="D49" s="13" t="s">
        <v>2896</v>
      </c>
      <c r="E49" s="17" t="s">
        <v>794</v>
      </c>
    </row>
    <row r="50" spans="1:5">
      <c r="A50" s="9" t="s">
        <v>172</v>
      </c>
      <c r="B50" s="13" t="s">
        <v>798</v>
      </c>
      <c r="C50" s="13" t="s">
        <v>802</v>
      </c>
      <c r="D50" s="13" t="s">
        <v>6296</v>
      </c>
      <c r="E50" s="17" t="s">
        <v>109</v>
      </c>
    </row>
    <row r="51" spans="1:5">
      <c r="A51" s="9" t="s">
        <v>172</v>
      </c>
      <c r="B51" s="13" t="s">
        <v>806</v>
      </c>
      <c r="C51" s="13" t="s">
        <v>816</v>
      </c>
      <c r="D51" s="13" t="s">
        <v>6297</v>
      </c>
      <c r="E51" s="17" t="s">
        <v>141</v>
      </c>
    </row>
    <row r="52" spans="1:5">
      <c r="A52" s="9" t="s">
        <v>172</v>
      </c>
      <c r="B52" s="13" t="s">
        <v>820</v>
      </c>
      <c r="C52" s="13" t="s">
        <v>67</v>
      </c>
      <c r="D52" s="13" t="s">
        <v>6298</v>
      </c>
      <c r="E52" s="17" t="s">
        <v>822</v>
      </c>
    </row>
    <row r="53" spans="1:5">
      <c r="A53" s="9" t="s">
        <v>172</v>
      </c>
      <c r="B53" s="13" t="s">
        <v>835</v>
      </c>
      <c r="C53" s="13" t="s">
        <v>497</v>
      </c>
      <c r="D53" s="13" t="s">
        <v>198</v>
      </c>
      <c r="E53" s="17" t="s">
        <v>846</v>
      </c>
    </row>
    <row r="54" spans="1:5">
      <c r="A54" s="9" t="s">
        <v>172</v>
      </c>
      <c r="B54" s="13" t="s">
        <v>852</v>
      </c>
      <c r="C54" s="13" t="s">
        <v>854</v>
      </c>
      <c r="D54" s="13" t="s">
        <v>6299</v>
      </c>
      <c r="E54" s="17" t="s">
        <v>860</v>
      </c>
    </row>
    <row r="55" spans="1:5">
      <c r="A55" s="9" t="s">
        <v>172</v>
      </c>
      <c r="B55" s="13" t="s">
        <v>30</v>
      </c>
      <c r="C55" s="13" t="s">
        <v>876</v>
      </c>
      <c r="D55" s="13" t="s">
        <v>6301</v>
      </c>
      <c r="E55" s="17" t="s">
        <v>879</v>
      </c>
    </row>
    <row r="56" spans="1:5">
      <c r="A56" s="9" t="s">
        <v>172</v>
      </c>
      <c r="B56" s="13" t="s">
        <v>886</v>
      </c>
      <c r="C56" s="13" t="s">
        <v>892</v>
      </c>
      <c r="D56" s="13" t="s">
        <v>4144</v>
      </c>
      <c r="E56" s="17" t="s">
        <v>898</v>
      </c>
    </row>
    <row r="57" spans="1:5">
      <c r="A57" s="9" t="s">
        <v>172</v>
      </c>
      <c r="B57" s="13" t="s">
        <v>704</v>
      </c>
      <c r="C57" s="13" t="s">
        <v>899</v>
      </c>
      <c r="D57" s="13" t="s">
        <v>6302</v>
      </c>
      <c r="E57" s="17" t="s">
        <v>904</v>
      </c>
    </row>
    <row r="58" spans="1:5">
      <c r="A58" s="9" t="s">
        <v>172</v>
      </c>
      <c r="B58" s="13" t="s">
        <v>911</v>
      </c>
      <c r="C58" s="13" t="s">
        <v>915</v>
      </c>
      <c r="D58" s="13" t="s">
        <v>6304</v>
      </c>
      <c r="E58" s="17" t="s">
        <v>923</v>
      </c>
    </row>
    <row r="59" spans="1:5">
      <c r="A59" s="9" t="s">
        <v>172</v>
      </c>
      <c r="B59" s="13" t="s">
        <v>930</v>
      </c>
      <c r="C59" s="13" t="s">
        <v>932</v>
      </c>
      <c r="D59" s="13" t="s">
        <v>3183</v>
      </c>
      <c r="E59" s="17" t="s">
        <v>618</v>
      </c>
    </row>
    <row r="60" spans="1:5">
      <c r="A60" s="9" t="s">
        <v>172</v>
      </c>
      <c r="B60" s="13" t="s">
        <v>941</v>
      </c>
      <c r="C60" s="13" t="s">
        <v>945</v>
      </c>
      <c r="D60" s="13" t="s">
        <v>6305</v>
      </c>
      <c r="E60" s="17" t="s">
        <v>338</v>
      </c>
    </row>
    <row r="61" spans="1:5">
      <c r="A61" s="9" t="s">
        <v>172</v>
      </c>
      <c r="B61" s="13" t="s">
        <v>950</v>
      </c>
      <c r="C61" s="13" t="s">
        <v>953</v>
      </c>
      <c r="D61" s="13" t="s">
        <v>6306</v>
      </c>
      <c r="E61" s="17" t="s">
        <v>959</v>
      </c>
    </row>
    <row r="62" spans="1:5">
      <c r="A62" s="9" t="s">
        <v>172</v>
      </c>
      <c r="B62" s="13" t="s">
        <v>966</v>
      </c>
      <c r="C62" s="13" t="s">
        <v>971</v>
      </c>
      <c r="D62" s="13" t="s">
        <v>6307</v>
      </c>
      <c r="E62" s="17" t="s">
        <v>977</v>
      </c>
    </row>
    <row r="63" spans="1:5">
      <c r="A63" s="9" t="s">
        <v>172</v>
      </c>
      <c r="B63" s="13" t="s">
        <v>465</v>
      </c>
      <c r="C63" s="13" t="s">
        <v>979</v>
      </c>
      <c r="D63" s="13" t="s">
        <v>3681</v>
      </c>
      <c r="E63" s="17" t="s">
        <v>983</v>
      </c>
    </row>
    <row r="64" spans="1:5">
      <c r="A64" s="9" t="s">
        <v>172</v>
      </c>
      <c r="B64" s="13" t="s">
        <v>986</v>
      </c>
      <c r="C64" s="13" t="s">
        <v>459</v>
      </c>
      <c r="D64" s="13" t="s">
        <v>6056</v>
      </c>
      <c r="E64" s="17" t="s">
        <v>989</v>
      </c>
    </row>
    <row r="65" spans="1:5">
      <c r="A65" s="9" t="s">
        <v>172</v>
      </c>
      <c r="B65" s="13" t="s">
        <v>340</v>
      </c>
      <c r="C65" s="13" t="s">
        <v>595</v>
      </c>
      <c r="D65" s="13" t="s">
        <v>4395</v>
      </c>
      <c r="E65" s="17" t="s">
        <v>992</v>
      </c>
    </row>
    <row r="66" spans="1:5">
      <c r="A66" s="9" t="s">
        <v>172</v>
      </c>
      <c r="B66" s="13" t="s">
        <v>995</v>
      </c>
      <c r="C66" s="13" t="s">
        <v>347</v>
      </c>
      <c r="D66" s="13" t="s">
        <v>6309</v>
      </c>
      <c r="E66" s="17" t="s">
        <v>1006</v>
      </c>
    </row>
    <row r="67" spans="1:5">
      <c r="A67" s="9" t="s">
        <v>172</v>
      </c>
      <c r="B67" s="13" t="s">
        <v>699</v>
      </c>
      <c r="C67" s="13" t="s">
        <v>1009</v>
      </c>
      <c r="D67" s="13" t="s">
        <v>6310</v>
      </c>
      <c r="E67" s="17" t="s">
        <v>1019</v>
      </c>
    </row>
    <row r="68" spans="1:5">
      <c r="A68" s="9" t="s">
        <v>172</v>
      </c>
      <c r="B68" s="13" t="s">
        <v>944</v>
      </c>
      <c r="C68" s="13" t="s">
        <v>1022</v>
      </c>
      <c r="D68" s="13" t="s">
        <v>6311</v>
      </c>
      <c r="E68" s="17" t="s">
        <v>18</v>
      </c>
    </row>
    <row r="69" spans="1:5">
      <c r="A69" s="9" t="s">
        <v>172</v>
      </c>
      <c r="B69" s="13" t="s">
        <v>343</v>
      </c>
      <c r="C69" s="13" t="s">
        <v>1027</v>
      </c>
      <c r="D69" s="13" t="s">
        <v>6313</v>
      </c>
      <c r="E69" s="17" t="s">
        <v>929</v>
      </c>
    </row>
    <row r="70" spans="1:5">
      <c r="A70" s="9" t="s">
        <v>172</v>
      </c>
      <c r="B70" s="13" t="s">
        <v>1030</v>
      </c>
      <c r="C70" s="13" t="s">
        <v>549</v>
      </c>
      <c r="D70" s="13" t="s">
        <v>6315</v>
      </c>
      <c r="E70" s="17" t="s">
        <v>1035</v>
      </c>
    </row>
    <row r="71" spans="1:5">
      <c r="A71" s="9" t="s">
        <v>172</v>
      </c>
      <c r="B71" s="13" t="s">
        <v>408</v>
      </c>
      <c r="C71" s="13" t="s">
        <v>414</v>
      </c>
      <c r="D71" s="13" t="s">
        <v>527</v>
      </c>
      <c r="E71" s="17" t="s">
        <v>1038</v>
      </c>
    </row>
    <row r="72" spans="1:5">
      <c r="A72" s="9" t="s">
        <v>172</v>
      </c>
      <c r="B72" s="13" t="s">
        <v>1039</v>
      </c>
      <c r="C72" s="13" t="s">
        <v>1042</v>
      </c>
      <c r="D72" s="13" t="s">
        <v>494</v>
      </c>
      <c r="E72" s="17" t="s">
        <v>1045</v>
      </c>
    </row>
    <row r="73" spans="1:5">
      <c r="A73" s="9" t="s">
        <v>172</v>
      </c>
      <c r="B73" s="13" t="s">
        <v>526</v>
      </c>
      <c r="C73" s="13" t="s">
        <v>1048</v>
      </c>
      <c r="D73" s="13" t="s">
        <v>6316</v>
      </c>
      <c r="E73" s="17" t="s">
        <v>110</v>
      </c>
    </row>
    <row r="74" spans="1:5">
      <c r="A74" s="9" t="s">
        <v>172</v>
      </c>
      <c r="B74" s="13" t="s">
        <v>387</v>
      </c>
      <c r="C74" s="13" t="s">
        <v>48</v>
      </c>
      <c r="D74" s="13" t="s">
        <v>581</v>
      </c>
      <c r="E74" s="17" t="s">
        <v>721</v>
      </c>
    </row>
    <row r="75" spans="1:5">
      <c r="A75" s="9" t="s">
        <v>172</v>
      </c>
      <c r="B75" s="13" t="s">
        <v>1052</v>
      </c>
      <c r="C75" s="13" t="s">
        <v>1056</v>
      </c>
      <c r="D75" s="13" t="s">
        <v>216</v>
      </c>
      <c r="E75" s="17" t="s">
        <v>193</v>
      </c>
    </row>
    <row r="76" spans="1:5">
      <c r="A76" s="9" t="s">
        <v>172</v>
      </c>
      <c r="B76" s="13" t="s">
        <v>446</v>
      </c>
      <c r="C76" s="13" t="s">
        <v>648</v>
      </c>
      <c r="D76" s="13" t="s">
        <v>4173</v>
      </c>
      <c r="E76" s="17" t="s">
        <v>1060</v>
      </c>
    </row>
    <row r="77" spans="1:5">
      <c r="A77" s="9" t="s">
        <v>172</v>
      </c>
      <c r="B77" s="13" t="s">
        <v>293</v>
      </c>
      <c r="C77" s="13" t="s">
        <v>1012</v>
      </c>
      <c r="D77" s="13" t="s">
        <v>6319</v>
      </c>
      <c r="E77" s="17" t="s">
        <v>733</v>
      </c>
    </row>
    <row r="78" spans="1:5">
      <c r="A78" s="9" t="s">
        <v>172</v>
      </c>
      <c r="B78" s="13" t="s">
        <v>1061</v>
      </c>
      <c r="C78" s="13" t="s">
        <v>1062</v>
      </c>
      <c r="D78" s="13" t="s">
        <v>6320</v>
      </c>
      <c r="E78" s="17" t="s">
        <v>719</v>
      </c>
    </row>
    <row r="79" spans="1:5">
      <c r="A79" s="9" t="s">
        <v>172</v>
      </c>
      <c r="B79" s="13" t="s">
        <v>1073</v>
      </c>
      <c r="C79" s="13" t="s">
        <v>1080</v>
      </c>
      <c r="D79" s="13" t="s">
        <v>4560</v>
      </c>
      <c r="E79" s="17" t="s">
        <v>1084</v>
      </c>
    </row>
    <row r="80" spans="1:5">
      <c r="A80" s="9" t="s">
        <v>172</v>
      </c>
      <c r="B80" s="13" t="s">
        <v>1087</v>
      </c>
      <c r="C80" s="13" t="s">
        <v>1095</v>
      </c>
      <c r="D80" s="13" t="s">
        <v>6321</v>
      </c>
      <c r="E80" s="17" t="s">
        <v>331</v>
      </c>
    </row>
    <row r="81" spans="1:5">
      <c r="A81" s="9" t="s">
        <v>172</v>
      </c>
      <c r="B81" s="13" t="s">
        <v>546</v>
      </c>
      <c r="C81" s="13" t="s">
        <v>1053</v>
      </c>
      <c r="D81" s="13" t="s">
        <v>4190</v>
      </c>
      <c r="E81" s="17" t="s">
        <v>1032</v>
      </c>
    </row>
    <row r="82" spans="1:5">
      <c r="A82" s="9" t="s">
        <v>172</v>
      </c>
      <c r="B82" s="13" t="s">
        <v>1104</v>
      </c>
      <c r="C82" s="13" t="s">
        <v>889</v>
      </c>
      <c r="D82" s="13" t="s">
        <v>6322</v>
      </c>
      <c r="E82" s="17" t="s">
        <v>938</v>
      </c>
    </row>
    <row r="83" spans="1:5">
      <c r="A83" s="9" t="s">
        <v>172</v>
      </c>
      <c r="B83" s="13" t="s">
        <v>1108</v>
      </c>
      <c r="C83" s="13" t="s">
        <v>1120</v>
      </c>
      <c r="D83" s="13" t="s">
        <v>4824</v>
      </c>
      <c r="E83" s="17" t="s">
        <v>148</v>
      </c>
    </row>
    <row r="84" spans="1:5">
      <c r="A84" s="9" t="s">
        <v>172</v>
      </c>
      <c r="B84" s="13" t="s">
        <v>517</v>
      </c>
      <c r="C84" s="13" t="s">
        <v>1130</v>
      </c>
      <c r="D84" s="13" t="s">
        <v>6323</v>
      </c>
      <c r="E84" s="17" t="s">
        <v>1137</v>
      </c>
    </row>
    <row r="85" spans="1:5">
      <c r="A85" s="9" t="s">
        <v>172</v>
      </c>
      <c r="B85" s="13" t="s">
        <v>1140</v>
      </c>
      <c r="C85" s="13" t="s">
        <v>1146</v>
      </c>
      <c r="D85" s="13" t="s">
        <v>6325</v>
      </c>
      <c r="E85" s="17" t="s">
        <v>1115</v>
      </c>
    </row>
    <row r="86" spans="1:5">
      <c r="A86" s="9" t="s">
        <v>172</v>
      </c>
      <c r="B86" s="13" t="s">
        <v>792</v>
      </c>
      <c r="C86" s="13" t="s">
        <v>1148</v>
      </c>
      <c r="D86" s="13" t="s">
        <v>1700</v>
      </c>
      <c r="E86" s="17" t="s">
        <v>449</v>
      </c>
    </row>
    <row r="87" spans="1:5">
      <c r="A87" s="9" t="s">
        <v>172</v>
      </c>
      <c r="B87" s="13" t="s">
        <v>1159</v>
      </c>
      <c r="C87" s="13" t="s">
        <v>1163</v>
      </c>
      <c r="D87" s="13" t="s">
        <v>4434</v>
      </c>
      <c r="E87" s="17" t="s">
        <v>321</v>
      </c>
    </row>
    <row r="88" spans="1:5">
      <c r="A88" s="9" t="s">
        <v>172</v>
      </c>
      <c r="B88" s="13" t="s">
        <v>1171</v>
      </c>
      <c r="C88" s="13" t="s">
        <v>1176</v>
      </c>
      <c r="D88" s="13" t="s">
        <v>6326</v>
      </c>
      <c r="E88" s="17" t="s">
        <v>1180</v>
      </c>
    </row>
    <row r="89" spans="1:5">
      <c r="A89" s="9" t="s">
        <v>172</v>
      </c>
      <c r="B89" s="13" t="s">
        <v>1191</v>
      </c>
      <c r="C89" s="13" t="s">
        <v>132</v>
      </c>
      <c r="D89" s="13" t="s">
        <v>6258</v>
      </c>
      <c r="E89" s="17" t="s">
        <v>1193</v>
      </c>
    </row>
    <row r="90" spans="1:5">
      <c r="A90" s="9" t="s">
        <v>172</v>
      </c>
      <c r="B90" s="13" t="s">
        <v>1195</v>
      </c>
      <c r="C90" s="13" t="s">
        <v>1198</v>
      </c>
      <c r="D90" s="13" t="s">
        <v>6328</v>
      </c>
      <c r="E90" s="17" t="s">
        <v>394</v>
      </c>
    </row>
    <row r="91" spans="1:5">
      <c r="A91" s="9" t="s">
        <v>172</v>
      </c>
      <c r="B91" s="13" t="s">
        <v>154</v>
      </c>
      <c r="C91" s="13" t="s">
        <v>1065</v>
      </c>
      <c r="D91" s="13" t="s">
        <v>3636</v>
      </c>
      <c r="E91" s="17" t="s">
        <v>1201</v>
      </c>
    </row>
    <row r="92" spans="1:5">
      <c r="A92" s="9" t="s">
        <v>172</v>
      </c>
      <c r="B92" s="13" t="s">
        <v>505</v>
      </c>
      <c r="C92" s="13" t="s">
        <v>1202</v>
      </c>
      <c r="D92" s="13" t="s">
        <v>6330</v>
      </c>
      <c r="E92" s="17" t="s">
        <v>665</v>
      </c>
    </row>
    <row r="93" spans="1:5">
      <c r="A93" s="9" t="s">
        <v>172</v>
      </c>
      <c r="B93" s="13" t="s">
        <v>1205</v>
      </c>
      <c r="C93" s="13" t="s">
        <v>761</v>
      </c>
      <c r="D93" s="13" t="s">
        <v>6332</v>
      </c>
      <c r="E93" s="17" t="s">
        <v>1206</v>
      </c>
    </row>
    <row r="94" spans="1:5">
      <c r="A94" s="9" t="s">
        <v>172</v>
      </c>
      <c r="B94" s="13" t="s">
        <v>912</v>
      </c>
      <c r="C94" s="13" t="s">
        <v>1211</v>
      </c>
      <c r="D94" s="13" t="s">
        <v>6334</v>
      </c>
      <c r="E94" s="17" t="s">
        <v>1215</v>
      </c>
    </row>
    <row r="95" spans="1:5">
      <c r="A95" s="9" t="s">
        <v>172</v>
      </c>
      <c r="B95" s="13" t="s">
        <v>988</v>
      </c>
      <c r="C95" s="13" t="s">
        <v>948</v>
      </c>
      <c r="D95" s="13" t="s">
        <v>6335</v>
      </c>
      <c r="E95" s="17" t="s">
        <v>1218</v>
      </c>
    </row>
    <row r="96" spans="1:5">
      <c r="A96" s="9" t="s">
        <v>172</v>
      </c>
      <c r="B96" s="13" t="s">
        <v>1225</v>
      </c>
      <c r="C96" s="13" t="s">
        <v>1231</v>
      </c>
      <c r="D96" s="13" t="s">
        <v>6336</v>
      </c>
      <c r="E96" s="17" t="s">
        <v>1235</v>
      </c>
    </row>
    <row r="97" spans="1:5">
      <c r="A97" s="9" t="s">
        <v>172</v>
      </c>
      <c r="B97" s="13" t="s">
        <v>1238</v>
      </c>
      <c r="C97" s="13" t="s">
        <v>1249</v>
      </c>
      <c r="D97" s="13" t="s">
        <v>6327</v>
      </c>
      <c r="E97" s="17" t="s">
        <v>1256</v>
      </c>
    </row>
    <row r="98" spans="1:5">
      <c r="A98" s="9" t="s">
        <v>172</v>
      </c>
      <c r="B98" s="13" t="s">
        <v>990</v>
      </c>
      <c r="C98" s="13" t="s">
        <v>1260</v>
      </c>
      <c r="D98" s="13" t="s">
        <v>1603</v>
      </c>
      <c r="E98" s="17" t="s">
        <v>1091</v>
      </c>
    </row>
    <row r="99" spans="1:5">
      <c r="A99" s="9" t="s">
        <v>172</v>
      </c>
      <c r="B99" s="13" t="s">
        <v>1262</v>
      </c>
      <c r="C99" s="13" t="s">
        <v>579</v>
      </c>
      <c r="D99" s="13" t="s">
        <v>6337</v>
      </c>
      <c r="E99" s="17" t="s">
        <v>1197</v>
      </c>
    </row>
    <row r="100" spans="1:5">
      <c r="A100" s="9" t="s">
        <v>172</v>
      </c>
      <c r="B100" s="13" t="s">
        <v>1036</v>
      </c>
      <c r="C100" s="13" t="s">
        <v>364</v>
      </c>
      <c r="D100" s="13" t="s">
        <v>5733</v>
      </c>
      <c r="E100" s="17" t="s">
        <v>1264</v>
      </c>
    </row>
    <row r="101" spans="1:5">
      <c r="A101" s="9" t="s">
        <v>172</v>
      </c>
      <c r="B101" s="13" t="s">
        <v>578</v>
      </c>
      <c r="C101" s="13" t="s">
        <v>789</v>
      </c>
      <c r="D101" s="13" t="s">
        <v>6339</v>
      </c>
      <c r="E101" s="17" t="s">
        <v>81</v>
      </c>
    </row>
    <row r="102" spans="1:5">
      <c r="A102" s="9" t="s">
        <v>172</v>
      </c>
      <c r="B102" s="13" t="s">
        <v>942</v>
      </c>
      <c r="C102" s="13" t="s">
        <v>1267</v>
      </c>
      <c r="D102" s="13" t="s">
        <v>135</v>
      </c>
      <c r="E102" s="17" t="s">
        <v>162</v>
      </c>
    </row>
    <row r="103" spans="1:5">
      <c r="A103" s="9" t="s">
        <v>172</v>
      </c>
      <c r="B103" s="13" t="s">
        <v>864</v>
      </c>
      <c r="C103" s="13" t="s">
        <v>1278</v>
      </c>
      <c r="D103" s="13" t="s">
        <v>4211</v>
      </c>
      <c r="E103" s="17" t="s">
        <v>1279</v>
      </c>
    </row>
    <row r="104" spans="1:5">
      <c r="A104" s="9" t="s">
        <v>172</v>
      </c>
      <c r="B104" s="13" t="s">
        <v>1078</v>
      </c>
      <c r="C104" s="13" t="s">
        <v>1281</v>
      </c>
      <c r="D104" s="13" t="s">
        <v>6340</v>
      </c>
      <c r="E104" s="17" t="s">
        <v>200</v>
      </c>
    </row>
    <row r="105" spans="1:5">
      <c r="A105" s="9" t="s">
        <v>172</v>
      </c>
      <c r="B105" s="13" t="s">
        <v>1286</v>
      </c>
      <c r="C105" s="13" t="s">
        <v>1289</v>
      </c>
      <c r="D105" s="13" t="s">
        <v>6341</v>
      </c>
      <c r="E105" s="17" t="s">
        <v>261</v>
      </c>
    </row>
    <row r="106" spans="1:5">
      <c r="A106" s="9" t="s">
        <v>172</v>
      </c>
      <c r="B106" s="13" t="s">
        <v>407</v>
      </c>
      <c r="C106" s="13" t="s">
        <v>973</v>
      </c>
      <c r="D106" s="13" t="s">
        <v>6343</v>
      </c>
      <c r="E106" s="17" t="s">
        <v>1291</v>
      </c>
    </row>
    <row r="107" spans="1:5">
      <c r="A107" s="9" t="s">
        <v>172</v>
      </c>
      <c r="B107" s="13" t="s">
        <v>1306</v>
      </c>
      <c r="C107" s="13" t="s">
        <v>962</v>
      </c>
      <c r="D107" s="13" t="s">
        <v>6344</v>
      </c>
      <c r="E107" s="17" t="s">
        <v>1069</v>
      </c>
    </row>
    <row r="108" spans="1:5">
      <c r="A108" s="9" t="s">
        <v>172</v>
      </c>
      <c r="B108" s="13" t="s">
        <v>1316</v>
      </c>
      <c r="C108" s="13" t="s">
        <v>1321</v>
      </c>
      <c r="D108" s="13" t="s">
        <v>6346</v>
      </c>
      <c r="E108" s="17" t="s">
        <v>233</v>
      </c>
    </row>
    <row r="109" spans="1:5">
      <c r="A109" s="9" t="s">
        <v>172</v>
      </c>
      <c r="B109" s="13" t="s">
        <v>1325</v>
      </c>
      <c r="C109" s="13" t="s">
        <v>1332</v>
      </c>
      <c r="D109" s="13" t="s">
        <v>252</v>
      </c>
      <c r="E109" s="17" t="s">
        <v>848</v>
      </c>
    </row>
    <row r="110" spans="1:5">
      <c r="A110" s="9" t="s">
        <v>172</v>
      </c>
      <c r="B110" s="13" t="s">
        <v>1335</v>
      </c>
      <c r="C110" s="13" t="s">
        <v>1174</v>
      </c>
      <c r="D110" s="13" t="s">
        <v>6348</v>
      </c>
      <c r="E110" s="17" t="s">
        <v>1341</v>
      </c>
    </row>
    <row r="111" spans="1:5">
      <c r="A111" s="9" t="s">
        <v>172</v>
      </c>
      <c r="B111" s="13" t="s">
        <v>1143</v>
      </c>
      <c r="C111" s="13" t="s">
        <v>1351</v>
      </c>
      <c r="D111" s="13" t="s">
        <v>6349</v>
      </c>
      <c r="E111" s="17" t="s">
        <v>19</v>
      </c>
    </row>
    <row r="112" spans="1:5">
      <c r="A112" s="9" t="s">
        <v>172</v>
      </c>
      <c r="B112" s="13" t="s">
        <v>187</v>
      </c>
      <c r="C112" s="13" t="s">
        <v>467</v>
      </c>
      <c r="D112" s="13" t="s">
        <v>413</v>
      </c>
      <c r="E112" s="17" t="s">
        <v>1358</v>
      </c>
    </row>
    <row r="113" spans="1:5">
      <c r="A113" s="9" t="s">
        <v>172</v>
      </c>
      <c r="B113" s="13" t="s">
        <v>539</v>
      </c>
      <c r="C113" s="13" t="s">
        <v>1150</v>
      </c>
      <c r="D113" s="13" t="s">
        <v>2191</v>
      </c>
      <c r="E113" s="17" t="s">
        <v>439</v>
      </c>
    </row>
    <row r="114" spans="1:5">
      <c r="A114" s="9" t="s">
        <v>172</v>
      </c>
      <c r="B114" s="13" t="s">
        <v>1223</v>
      </c>
      <c r="C114" s="13" t="s">
        <v>1360</v>
      </c>
      <c r="D114" s="13" t="s">
        <v>5371</v>
      </c>
      <c r="E114" s="17" t="s">
        <v>1363</v>
      </c>
    </row>
    <row r="115" spans="1:5">
      <c r="A115" s="9" t="s">
        <v>172</v>
      </c>
      <c r="B115" s="13" t="s">
        <v>280</v>
      </c>
      <c r="C115" s="13" t="s">
        <v>535</v>
      </c>
      <c r="D115" s="13" t="s">
        <v>6350</v>
      </c>
      <c r="E115" s="17" t="s">
        <v>1367</v>
      </c>
    </row>
    <row r="116" spans="1:5">
      <c r="A116" s="9" t="s">
        <v>172</v>
      </c>
      <c r="B116" s="13" t="s">
        <v>1301</v>
      </c>
      <c r="C116" s="13" t="s">
        <v>639</v>
      </c>
      <c r="D116" s="13" t="s">
        <v>4579</v>
      </c>
      <c r="E116" s="17" t="s">
        <v>1369</v>
      </c>
    </row>
    <row r="117" spans="1:5">
      <c r="A117" s="9" t="s">
        <v>172</v>
      </c>
      <c r="B117" s="13" t="s">
        <v>1371</v>
      </c>
      <c r="C117" s="13" t="s">
        <v>1385</v>
      </c>
      <c r="D117" s="13" t="s">
        <v>1317</v>
      </c>
      <c r="E117" s="17" t="s">
        <v>1387</v>
      </c>
    </row>
    <row r="118" spans="1:5">
      <c r="A118" s="9" t="s">
        <v>172</v>
      </c>
      <c r="B118" s="13" t="s">
        <v>1391</v>
      </c>
      <c r="C118" s="13" t="s">
        <v>97</v>
      </c>
      <c r="D118" s="13" t="s">
        <v>5875</v>
      </c>
      <c r="E118" s="17" t="s">
        <v>1393</v>
      </c>
    </row>
    <row r="119" spans="1:5">
      <c r="A119" s="9" t="s">
        <v>172</v>
      </c>
      <c r="B119" s="13" t="s">
        <v>1396</v>
      </c>
      <c r="C119" s="13" t="s">
        <v>1399</v>
      </c>
      <c r="D119" s="13" t="s">
        <v>6351</v>
      </c>
      <c r="E119" s="17" t="s">
        <v>1402</v>
      </c>
    </row>
    <row r="120" spans="1:5">
      <c r="A120" s="9" t="s">
        <v>172</v>
      </c>
      <c r="B120" s="13" t="s">
        <v>1407</v>
      </c>
      <c r="C120" s="13" t="s">
        <v>888</v>
      </c>
      <c r="D120" s="13" t="s">
        <v>2474</v>
      </c>
      <c r="E120" s="17" t="s">
        <v>1409</v>
      </c>
    </row>
    <row r="121" spans="1:5">
      <c r="A121" s="9" t="s">
        <v>172</v>
      </c>
      <c r="B121" s="13" t="s">
        <v>286</v>
      </c>
      <c r="C121" s="13" t="s">
        <v>1410</v>
      </c>
      <c r="D121" s="13" t="s">
        <v>3677</v>
      </c>
      <c r="E121" s="17" t="s">
        <v>679</v>
      </c>
    </row>
    <row r="122" spans="1:5">
      <c r="A122" s="9" t="s">
        <v>172</v>
      </c>
      <c r="B122" s="13" t="s">
        <v>1413</v>
      </c>
      <c r="C122" s="13" t="s">
        <v>1364</v>
      </c>
      <c r="D122" s="13" t="s">
        <v>6352</v>
      </c>
      <c r="E122" s="17" t="s">
        <v>419</v>
      </c>
    </row>
    <row r="123" spans="1:5">
      <c r="A123" s="9" t="s">
        <v>172</v>
      </c>
      <c r="B123" s="13" t="s">
        <v>1357</v>
      </c>
      <c r="C123" s="13" t="s">
        <v>1414</v>
      </c>
      <c r="D123" s="13" t="s">
        <v>4708</v>
      </c>
      <c r="E123" s="17" t="s">
        <v>1418</v>
      </c>
    </row>
    <row r="124" spans="1:5">
      <c r="A124" s="9" t="s">
        <v>172</v>
      </c>
      <c r="B124" s="13" t="s">
        <v>1390</v>
      </c>
      <c r="C124" s="13" t="s">
        <v>548</v>
      </c>
      <c r="D124" s="13" t="s">
        <v>5626</v>
      </c>
      <c r="E124" s="17" t="s">
        <v>1423</v>
      </c>
    </row>
    <row r="125" spans="1:5">
      <c r="A125" s="9" t="s">
        <v>172</v>
      </c>
      <c r="B125" s="13" t="s">
        <v>13</v>
      </c>
      <c r="C125" s="13" t="s">
        <v>1426</v>
      </c>
      <c r="D125" s="13" t="s">
        <v>6354</v>
      </c>
      <c r="E125" s="17" t="s">
        <v>1444</v>
      </c>
    </row>
    <row r="126" spans="1:5">
      <c r="A126" s="9" t="s">
        <v>172</v>
      </c>
      <c r="B126" s="13" t="s">
        <v>1450</v>
      </c>
      <c r="C126" s="13" t="s">
        <v>1455</v>
      </c>
      <c r="D126" s="13" t="s">
        <v>6355</v>
      </c>
      <c r="E126" s="17" t="s">
        <v>1005</v>
      </c>
    </row>
    <row r="127" spans="1:5">
      <c r="A127" s="9" t="s">
        <v>172</v>
      </c>
      <c r="B127" s="13" t="s">
        <v>1461</v>
      </c>
      <c r="C127" s="13" t="s">
        <v>1463</v>
      </c>
      <c r="D127" s="13" t="s">
        <v>6356</v>
      </c>
      <c r="E127" s="17" t="s">
        <v>1468</v>
      </c>
    </row>
    <row r="128" spans="1:5">
      <c r="A128" s="9" t="s">
        <v>172</v>
      </c>
      <c r="B128" s="13" t="s">
        <v>422</v>
      </c>
      <c r="C128" s="13" t="s">
        <v>1469</v>
      </c>
      <c r="D128" s="13" t="s">
        <v>3157</v>
      </c>
      <c r="E128" s="17" t="s">
        <v>882</v>
      </c>
    </row>
    <row r="129" spans="1:5">
      <c r="A129" s="9" t="s">
        <v>172</v>
      </c>
      <c r="B129" s="13" t="s">
        <v>1476</v>
      </c>
      <c r="C129" s="13" t="s">
        <v>1479</v>
      </c>
      <c r="D129" s="13" t="s">
        <v>307</v>
      </c>
      <c r="E129" s="17" t="s">
        <v>1288</v>
      </c>
    </row>
    <row r="130" spans="1:5">
      <c r="A130" s="9" t="s">
        <v>172</v>
      </c>
      <c r="B130" s="13" t="s">
        <v>1487</v>
      </c>
      <c r="C130" s="13" t="s">
        <v>1500</v>
      </c>
      <c r="D130" s="13" t="s">
        <v>6357</v>
      </c>
      <c r="E130" s="17" t="s">
        <v>1322</v>
      </c>
    </row>
    <row r="131" spans="1:5">
      <c r="A131" s="9" t="s">
        <v>172</v>
      </c>
      <c r="B131" s="13" t="s">
        <v>1097</v>
      </c>
      <c r="C131" s="13" t="s">
        <v>1509</v>
      </c>
      <c r="D131" s="13" t="s">
        <v>4710</v>
      </c>
      <c r="E131" s="17" t="s">
        <v>1512</v>
      </c>
    </row>
    <row r="132" spans="1:5">
      <c r="A132" s="9" t="s">
        <v>172</v>
      </c>
      <c r="B132" s="13" t="s">
        <v>1513</v>
      </c>
      <c r="C132" s="13" t="s">
        <v>1516</v>
      </c>
      <c r="D132" s="13" t="s">
        <v>6358</v>
      </c>
      <c r="E132" s="17" t="s">
        <v>1517</v>
      </c>
    </row>
    <row r="133" spans="1:5">
      <c r="A133" s="9" t="s">
        <v>172</v>
      </c>
      <c r="B133" s="13" t="s">
        <v>217</v>
      </c>
      <c r="C133" s="13" t="s">
        <v>1520</v>
      </c>
      <c r="D133" s="13" t="s">
        <v>6359</v>
      </c>
      <c r="E133" s="17" t="s">
        <v>1522</v>
      </c>
    </row>
    <row r="134" spans="1:5">
      <c r="A134" s="9" t="s">
        <v>172</v>
      </c>
      <c r="B134" s="13" t="s">
        <v>716</v>
      </c>
      <c r="C134" s="13" t="s">
        <v>491</v>
      </c>
      <c r="D134" s="13" t="s">
        <v>1145</v>
      </c>
      <c r="E134" s="17" t="s">
        <v>1050</v>
      </c>
    </row>
    <row r="135" spans="1:5">
      <c r="A135" s="9" t="s">
        <v>172</v>
      </c>
      <c r="B135" s="13" t="s">
        <v>1523</v>
      </c>
      <c r="C135" s="13" t="s">
        <v>969</v>
      </c>
      <c r="D135" s="13" t="s">
        <v>351</v>
      </c>
      <c r="E135" s="17" t="s">
        <v>425</v>
      </c>
    </row>
    <row r="136" spans="1:5">
      <c r="A136" s="9" t="s">
        <v>172</v>
      </c>
      <c r="B136" s="13" t="s">
        <v>1524</v>
      </c>
      <c r="C136" s="13" t="s">
        <v>657</v>
      </c>
      <c r="D136" s="13" t="s">
        <v>6360</v>
      </c>
      <c r="E136" s="17" t="s">
        <v>1528</v>
      </c>
    </row>
    <row r="137" spans="1:5">
      <c r="A137" s="9" t="s">
        <v>172</v>
      </c>
      <c r="B137" s="13" t="s">
        <v>575</v>
      </c>
      <c r="C137" s="13" t="s">
        <v>1534</v>
      </c>
      <c r="D137" s="13" t="s">
        <v>5526</v>
      </c>
      <c r="E137" s="17" t="s">
        <v>1008</v>
      </c>
    </row>
    <row r="138" spans="1:5">
      <c r="A138" s="9" t="s">
        <v>172</v>
      </c>
      <c r="B138" s="13" t="s">
        <v>332</v>
      </c>
      <c r="C138" s="13" t="s">
        <v>1539</v>
      </c>
      <c r="D138" s="13" t="s">
        <v>6361</v>
      </c>
      <c r="E138" s="17" t="s">
        <v>1542</v>
      </c>
    </row>
    <row r="139" spans="1:5">
      <c r="A139" s="9" t="s">
        <v>172</v>
      </c>
      <c r="B139" s="13" t="s">
        <v>1472</v>
      </c>
      <c r="C139" s="13" t="s">
        <v>1544</v>
      </c>
      <c r="D139" s="13" t="s">
        <v>1274</v>
      </c>
      <c r="E139" s="17" t="s">
        <v>1545</v>
      </c>
    </row>
    <row r="140" spans="1:5">
      <c r="A140" s="9" t="s">
        <v>172</v>
      </c>
      <c r="B140" s="13" t="s">
        <v>436</v>
      </c>
      <c r="C140" s="13" t="s">
        <v>659</v>
      </c>
      <c r="D140" s="13" t="s">
        <v>2121</v>
      </c>
      <c r="E140" s="17" t="s">
        <v>1550</v>
      </c>
    </row>
    <row r="141" spans="1:5">
      <c r="A141" s="9" t="s">
        <v>172</v>
      </c>
      <c r="B141" s="13" t="s">
        <v>1552</v>
      </c>
      <c r="C141" s="13" t="s">
        <v>393</v>
      </c>
      <c r="D141" s="13" t="s">
        <v>4344</v>
      </c>
      <c r="E141" s="17" t="s">
        <v>1560</v>
      </c>
    </row>
    <row r="142" spans="1:5">
      <c r="A142" s="9" t="s">
        <v>172</v>
      </c>
      <c r="B142" s="13" t="s">
        <v>688</v>
      </c>
      <c r="C142" s="13" t="s">
        <v>281</v>
      </c>
      <c r="D142" s="13" t="s">
        <v>6362</v>
      </c>
      <c r="E142" s="17" t="s">
        <v>1562</v>
      </c>
    </row>
    <row r="143" spans="1:5">
      <c r="A143" s="9" t="s">
        <v>172</v>
      </c>
      <c r="B143" s="13" t="s">
        <v>1209</v>
      </c>
      <c r="C143" s="13" t="s">
        <v>1497</v>
      </c>
      <c r="D143" s="13" t="s">
        <v>6363</v>
      </c>
      <c r="E143" s="17" t="s">
        <v>1186</v>
      </c>
    </row>
    <row r="144" spans="1:5">
      <c r="A144" s="9" t="s">
        <v>172</v>
      </c>
      <c r="B144" s="13" t="s">
        <v>1272</v>
      </c>
      <c r="C144" s="13" t="s">
        <v>1228</v>
      </c>
      <c r="D144" s="13" t="s">
        <v>6364</v>
      </c>
      <c r="E144" s="17" t="s">
        <v>1166</v>
      </c>
    </row>
    <row r="145" spans="1:5">
      <c r="A145" s="9" t="s">
        <v>172</v>
      </c>
      <c r="B145" s="13" t="s">
        <v>1565</v>
      </c>
      <c r="C145" s="13" t="s">
        <v>1568</v>
      </c>
      <c r="D145" s="13" t="s">
        <v>3165</v>
      </c>
      <c r="E145" s="17" t="s">
        <v>1328</v>
      </c>
    </row>
    <row r="146" spans="1:5">
      <c r="A146" s="9" t="s">
        <v>172</v>
      </c>
      <c r="B146" s="13" t="s">
        <v>1398</v>
      </c>
      <c r="C146" s="13" t="s">
        <v>1556</v>
      </c>
      <c r="D146" s="13" t="s">
        <v>6365</v>
      </c>
      <c r="E146" s="17" t="s">
        <v>1482</v>
      </c>
    </row>
    <row r="147" spans="1:5">
      <c r="A147" s="9" t="s">
        <v>172</v>
      </c>
      <c r="B147" s="13" t="s">
        <v>1254</v>
      </c>
      <c r="C147" s="13" t="s">
        <v>1571</v>
      </c>
      <c r="D147" s="13" t="s">
        <v>6366</v>
      </c>
      <c r="E147" s="17" t="s">
        <v>1576</v>
      </c>
    </row>
    <row r="148" spans="1:5">
      <c r="A148" s="9" t="s">
        <v>172</v>
      </c>
      <c r="B148" s="13" t="s">
        <v>1439</v>
      </c>
      <c r="C148" s="13" t="s">
        <v>651</v>
      </c>
      <c r="D148" s="13" t="s">
        <v>6367</v>
      </c>
      <c r="E148" s="17" t="s">
        <v>619</v>
      </c>
    </row>
    <row r="149" spans="1:5">
      <c r="A149" s="9" t="s">
        <v>172</v>
      </c>
      <c r="B149" s="13" t="s">
        <v>1578</v>
      </c>
      <c r="C149" s="13" t="s">
        <v>1579</v>
      </c>
      <c r="D149" s="13" t="s">
        <v>2809</v>
      </c>
      <c r="E149" s="17" t="s">
        <v>1580</v>
      </c>
    </row>
    <row r="150" spans="1:5">
      <c r="A150" s="9" t="s">
        <v>172</v>
      </c>
      <c r="B150" s="13" t="s">
        <v>155</v>
      </c>
      <c r="C150" s="13" t="s">
        <v>645</v>
      </c>
      <c r="D150" s="13" t="s">
        <v>134</v>
      </c>
      <c r="E150" s="17" t="s">
        <v>125</v>
      </c>
    </row>
    <row r="151" spans="1:5">
      <c r="A151" s="9" t="s">
        <v>172</v>
      </c>
      <c r="B151" s="13" t="s">
        <v>1591</v>
      </c>
      <c r="C151" s="13" t="s">
        <v>795</v>
      </c>
      <c r="D151" s="13" t="s">
        <v>3914</v>
      </c>
      <c r="E151" s="17" t="s">
        <v>1575</v>
      </c>
    </row>
    <row r="152" spans="1:5">
      <c r="A152" s="9" t="s">
        <v>172</v>
      </c>
      <c r="B152" s="13" t="s">
        <v>476</v>
      </c>
      <c r="C152" s="13" t="s">
        <v>1106</v>
      </c>
      <c r="D152" s="13" t="s">
        <v>6368</v>
      </c>
      <c r="E152" s="17" t="s">
        <v>809</v>
      </c>
    </row>
    <row r="153" spans="1:5">
      <c r="A153" s="9" t="s">
        <v>172</v>
      </c>
      <c r="B153" s="13" t="s">
        <v>1511</v>
      </c>
      <c r="C153" s="13" t="s">
        <v>1596</v>
      </c>
      <c r="D153" s="13" t="s">
        <v>463</v>
      </c>
      <c r="E153" s="17" t="s">
        <v>893</v>
      </c>
    </row>
    <row r="154" spans="1:5">
      <c r="A154" s="9" t="s">
        <v>172</v>
      </c>
      <c r="B154" s="13" t="s">
        <v>881</v>
      </c>
      <c r="C154" s="13" t="s">
        <v>1609</v>
      </c>
      <c r="D154" s="13" t="s">
        <v>1190</v>
      </c>
      <c r="E154" s="17" t="s">
        <v>1237</v>
      </c>
    </row>
    <row r="155" spans="1:5">
      <c r="A155" s="9" t="s">
        <v>172</v>
      </c>
      <c r="B155" s="13" t="s">
        <v>1610</v>
      </c>
      <c r="C155" s="13" t="s">
        <v>871</v>
      </c>
      <c r="D155" s="13" t="s">
        <v>6369</v>
      </c>
      <c r="E155" s="17" t="s">
        <v>1437</v>
      </c>
    </row>
    <row r="156" spans="1:5">
      <c r="A156" s="9" t="s">
        <v>172</v>
      </c>
      <c r="B156" s="13" t="s">
        <v>1586</v>
      </c>
      <c r="C156" s="13" t="s">
        <v>1614</v>
      </c>
      <c r="D156" s="13" t="s">
        <v>6371</v>
      </c>
      <c r="E156" s="17" t="s">
        <v>1623</v>
      </c>
    </row>
    <row r="157" spans="1:5">
      <c r="A157" s="9" t="s">
        <v>172</v>
      </c>
      <c r="B157" s="13" t="s">
        <v>1025</v>
      </c>
      <c r="C157" s="13" t="s">
        <v>1625</v>
      </c>
      <c r="D157" s="13" t="s">
        <v>4563</v>
      </c>
      <c r="E157" s="17" t="s">
        <v>1626</v>
      </c>
    </row>
    <row r="158" spans="1:5">
      <c r="A158" s="9" t="s">
        <v>172</v>
      </c>
      <c r="B158" s="13" t="s">
        <v>565</v>
      </c>
      <c r="C158" s="13" t="s">
        <v>1636</v>
      </c>
      <c r="D158" s="13" t="s">
        <v>4176</v>
      </c>
      <c r="E158" s="17" t="s">
        <v>1637</v>
      </c>
    </row>
    <row r="159" spans="1:5">
      <c r="A159" s="9" t="s">
        <v>172</v>
      </c>
      <c r="B159" s="13" t="s">
        <v>1641</v>
      </c>
      <c r="C159" s="13" t="s">
        <v>312</v>
      </c>
      <c r="D159" s="13" t="s">
        <v>6372</v>
      </c>
      <c r="E159" s="17" t="s">
        <v>318</v>
      </c>
    </row>
    <row r="160" spans="1:5">
      <c r="A160" s="9" t="s">
        <v>172</v>
      </c>
      <c r="B160" s="13" t="s">
        <v>1508</v>
      </c>
      <c r="C160" s="13" t="s">
        <v>212</v>
      </c>
      <c r="D160" s="13" t="s">
        <v>6373</v>
      </c>
      <c r="E160" s="17" t="s">
        <v>832</v>
      </c>
    </row>
    <row r="161" spans="1:5">
      <c r="A161" s="9" t="s">
        <v>172</v>
      </c>
      <c r="B161" s="13" t="s">
        <v>1125</v>
      </c>
      <c r="C161" s="13" t="s">
        <v>1537</v>
      </c>
      <c r="D161" s="13" t="s">
        <v>6374</v>
      </c>
      <c r="E161" s="17" t="s">
        <v>1295</v>
      </c>
    </row>
    <row r="162" spans="1:5">
      <c r="A162" s="9" t="s">
        <v>172</v>
      </c>
      <c r="B162" s="13" t="s">
        <v>205</v>
      </c>
      <c r="C162" s="13" t="s">
        <v>1653</v>
      </c>
      <c r="D162" s="13" t="s">
        <v>6375</v>
      </c>
      <c r="E162" s="17" t="s">
        <v>1155</v>
      </c>
    </row>
    <row r="163" spans="1:5">
      <c r="A163" s="9" t="s">
        <v>172</v>
      </c>
      <c r="B163" s="13" t="s">
        <v>1654</v>
      </c>
      <c r="C163" s="13" t="s">
        <v>1103</v>
      </c>
      <c r="D163" s="13" t="s">
        <v>3211</v>
      </c>
      <c r="E163" s="17" t="s">
        <v>676</v>
      </c>
    </row>
    <row r="164" spans="1:5">
      <c r="A164" s="9" t="s">
        <v>172</v>
      </c>
      <c r="B164" s="13" t="s">
        <v>1655</v>
      </c>
      <c r="C164" s="13" t="s">
        <v>1663</v>
      </c>
      <c r="D164" s="13" t="s">
        <v>6377</v>
      </c>
      <c r="E164" s="17" t="s">
        <v>1002</v>
      </c>
    </row>
    <row r="165" spans="1:5">
      <c r="A165" s="9" t="s">
        <v>172</v>
      </c>
      <c r="B165" s="13" t="s">
        <v>1204</v>
      </c>
      <c r="C165" s="13" t="s">
        <v>249</v>
      </c>
      <c r="D165" s="13" t="s">
        <v>2452</v>
      </c>
      <c r="E165" s="17" t="s">
        <v>1416</v>
      </c>
    </row>
    <row r="166" spans="1:5">
      <c r="A166" s="9" t="s">
        <v>172</v>
      </c>
      <c r="B166" s="13" t="s">
        <v>1519</v>
      </c>
      <c r="C166" s="13" t="s">
        <v>782</v>
      </c>
      <c r="D166" s="13" t="s">
        <v>1370</v>
      </c>
      <c r="E166" s="17" t="s">
        <v>309</v>
      </c>
    </row>
    <row r="167" spans="1:5">
      <c r="A167" s="9" t="s">
        <v>172</v>
      </c>
      <c r="B167" s="13" t="s">
        <v>1665</v>
      </c>
      <c r="C167" s="13" t="s">
        <v>1667</v>
      </c>
      <c r="D167" s="13" t="s">
        <v>6378</v>
      </c>
      <c r="E167" s="17" t="s">
        <v>1518</v>
      </c>
    </row>
    <row r="168" spans="1:5">
      <c r="A168" s="9" t="s">
        <v>172</v>
      </c>
      <c r="B168" s="13" t="s">
        <v>1676</v>
      </c>
      <c r="C168" s="13" t="s">
        <v>129</v>
      </c>
      <c r="D168" s="13" t="s">
        <v>6379</v>
      </c>
      <c r="E168" s="17" t="s">
        <v>920</v>
      </c>
    </row>
    <row r="169" spans="1:5">
      <c r="A169" s="9" t="s">
        <v>172</v>
      </c>
      <c r="B169" s="13" t="s">
        <v>1681</v>
      </c>
      <c r="C169" s="13" t="s">
        <v>1684</v>
      </c>
      <c r="D169" s="13" t="s">
        <v>8</v>
      </c>
      <c r="E169" s="17" t="s">
        <v>1691</v>
      </c>
    </row>
    <row r="170" spans="1:5">
      <c r="A170" s="9" t="s">
        <v>172</v>
      </c>
      <c r="B170" s="13" t="s">
        <v>1692</v>
      </c>
      <c r="C170" s="13" t="s">
        <v>649</v>
      </c>
      <c r="D170" s="13" t="s">
        <v>2777</v>
      </c>
      <c r="E170" s="17" t="s">
        <v>1693</v>
      </c>
    </row>
    <row r="171" spans="1:5">
      <c r="A171" s="9" t="s">
        <v>172</v>
      </c>
      <c r="B171" s="13" t="s">
        <v>1697</v>
      </c>
      <c r="C171" s="13" t="s">
        <v>1698</v>
      </c>
      <c r="D171" s="13" t="s">
        <v>2278</v>
      </c>
      <c r="E171" s="17" t="s">
        <v>1702</v>
      </c>
    </row>
    <row r="172" spans="1:5">
      <c r="A172" s="9" t="s">
        <v>172</v>
      </c>
      <c r="B172" s="13" t="s">
        <v>1708</v>
      </c>
      <c r="C172" s="13" t="s">
        <v>1113</v>
      </c>
      <c r="D172" s="13" t="s">
        <v>6380</v>
      </c>
      <c r="E172" s="17" t="s">
        <v>3</v>
      </c>
    </row>
    <row r="173" spans="1:5">
      <c r="A173" s="9" t="s">
        <v>172</v>
      </c>
      <c r="B173" s="13" t="s">
        <v>1203</v>
      </c>
      <c r="C173" s="13" t="s">
        <v>1711</v>
      </c>
      <c r="D173" s="13" t="s">
        <v>6381</v>
      </c>
      <c r="E173" s="17" t="s">
        <v>1714</v>
      </c>
    </row>
    <row r="174" spans="1:5">
      <c r="A174" s="9" t="s">
        <v>172</v>
      </c>
      <c r="B174" s="13" t="s">
        <v>1717</v>
      </c>
      <c r="C174" s="13" t="s">
        <v>1001</v>
      </c>
      <c r="D174" s="13" t="s">
        <v>6382</v>
      </c>
      <c r="E174" s="17" t="s">
        <v>908</v>
      </c>
    </row>
    <row r="175" spans="1:5">
      <c r="A175" s="9" t="s">
        <v>172</v>
      </c>
      <c r="B175" s="13" t="s">
        <v>1718</v>
      </c>
      <c r="C175" s="13" t="s">
        <v>1682</v>
      </c>
      <c r="D175" s="13" t="s">
        <v>6383</v>
      </c>
      <c r="E175" s="17" t="s">
        <v>1721</v>
      </c>
    </row>
    <row r="176" spans="1:5">
      <c r="A176" s="9" t="s">
        <v>172</v>
      </c>
      <c r="B176" s="13" t="s">
        <v>1722</v>
      </c>
      <c r="C176" s="13" t="s">
        <v>101</v>
      </c>
      <c r="D176" s="13" t="s">
        <v>6338</v>
      </c>
      <c r="E176" s="17" t="s">
        <v>1730</v>
      </c>
    </row>
    <row r="177" spans="1:5">
      <c r="A177" s="9" t="s">
        <v>172</v>
      </c>
      <c r="B177" s="13" t="s">
        <v>1489</v>
      </c>
      <c r="C177" s="13" t="s">
        <v>1731</v>
      </c>
      <c r="D177" s="13" t="s">
        <v>6384</v>
      </c>
      <c r="E177" s="17" t="s">
        <v>42</v>
      </c>
    </row>
    <row r="178" spans="1:5">
      <c r="A178" s="9" t="s">
        <v>172</v>
      </c>
      <c r="B178" s="13" t="s">
        <v>302</v>
      </c>
      <c r="C178" s="13" t="s">
        <v>1738</v>
      </c>
      <c r="D178" s="13" t="s">
        <v>3916</v>
      </c>
      <c r="E178" s="17" t="s">
        <v>127</v>
      </c>
    </row>
    <row r="179" spans="1:5">
      <c r="A179" s="9" t="s">
        <v>172</v>
      </c>
      <c r="B179" s="13" t="s">
        <v>1372</v>
      </c>
      <c r="C179" s="13" t="s">
        <v>1394</v>
      </c>
      <c r="D179" s="13" t="s">
        <v>1910</v>
      </c>
      <c r="E179" s="17" t="s">
        <v>1742</v>
      </c>
    </row>
    <row r="180" spans="1:5">
      <c r="A180" s="9" t="s">
        <v>172</v>
      </c>
      <c r="B180" s="13" t="s">
        <v>1746</v>
      </c>
      <c r="C180" s="13" t="s">
        <v>1236</v>
      </c>
      <c r="D180" s="13" t="s">
        <v>6386</v>
      </c>
      <c r="E180" s="17" t="s">
        <v>1750</v>
      </c>
    </row>
    <row r="181" spans="1:5" ht="15.5">
      <c r="A181" s="9" t="s">
        <v>172</v>
      </c>
      <c r="B181" s="13" t="s">
        <v>1752</v>
      </c>
      <c r="C181" s="13" t="s">
        <v>1756</v>
      </c>
      <c r="D181" s="13" t="s">
        <v>4365</v>
      </c>
      <c r="E181" s="17" t="s">
        <v>356</v>
      </c>
    </row>
    <row r="182" spans="1:5" ht="15.5">
      <c r="A182" s="8" t="s">
        <v>1380</v>
      </c>
      <c r="B182" s="12" t="s">
        <v>1421</v>
      </c>
      <c r="C182" s="12"/>
      <c r="D182" s="12" t="s">
        <v>3081</v>
      </c>
      <c r="E182" s="16" t="s">
        <v>395</v>
      </c>
    </row>
    <row r="183" spans="1:5">
      <c r="A183" s="9" t="s">
        <v>1380</v>
      </c>
      <c r="B183" s="13" t="s">
        <v>1761</v>
      </c>
      <c r="C183" s="13" t="s">
        <v>1759</v>
      </c>
      <c r="D183" s="13" t="s">
        <v>6387</v>
      </c>
      <c r="E183" s="17" t="s">
        <v>1337</v>
      </c>
    </row>
    <row r="184" spans="1:5">
      <c r="A184" s="9" t="s">
        <v>1380</v>
      </c>
      <c r="B184" s="13" t="s">
        <v>1763</v>
      </c>
      <c r="C184" s="13" t="s">
        <v>136</v>
      </c>
      <c r="D184" s="13" t="s">
        <v>6388</v>
      </c>
      <c r="E184" s="17" t="s">
        <v>1175</v>
      </c>
    </row>
    <row r="185" spans="1:5">
      <c r="A185" s="9" t="s">
        <v>1380</v>
      </c>
      <c r="B185" s="13" t="s">
        <v>653</v>
      </c>
      <c r="C185" s="13" t="s">
        <v>1768</v>
      </c>
      <c r="D185" s="13" t="s">
        <v>6389</v>
      </c>
      <c r="E185" s="17" t="s">
        <v>1769</v>
      </c>
    </row>
    <row r="186" spans="1:5">
      <c r="A186" s="9" t="s">
        <v>1380</v>
      </c>
      <c r="B186" s="13" t="s">
        <v>1772</v>
      </c>
      <c r="C186" s="13" t="s">
        <v>804</v>
      </c>
      <c r="D186" s="13" t="s">
        <v>3216</v>
      </c>
      <c r="E186" s="17" t="s">
        <v>1777</v>
      </c>
    </row>
    <row r="187" spans="1:5">
      <c r="A187" s="9" t="s">
        <v>1380</v>
      </c>
      <c r="B187" s="13" t="s">
        <v>1779</v>
      </c>
      <c r="C187" s="13" t="s">
        <v>1784</v>
      </c>
      <c r="D187" s="13" t="s">
        <v>3313</v>
      </c>
      <c r="E187" s="17" t="s">
        <v>1787</v>
      </c>
    </row>
    <row r="188" spans="1:5">
      <c r="A188" s="9" t="s">
        <v>1380</v>
      </c>
      <c r="B188" s="13" t="s">
        <v>1776</v>
      </c>
      <c r="C188" s="13" t="s">
        <v>289</v>
      </c>
      <c r="D188" s="13" t="s">
        <v>700</v>
      </c>
      <c r="E188" s="17" t="s">
        <v>1789</v>
      </c>
    </row>
    <row r="189" spans="1:5">
      <c r="A189" s="9" t="s">
        <v>1380</v>
      </c>
      <c r="B189" s="13" t="s">
        <v>1233</v>
      </c>
      <c r="C189" s="13" t="s">
        <v>1793</v>
      </c>
      <c r="D189" s="13" t="s">
        <v>5694</v>
      </c>
      <c r="E189" s="17" t="s">
        <v>228</v>
      </c>
    </row>
    <row r="190" spans="1:5">
      <c r="A190" s="9" t="s">
        <v>1380</v>
      </c>
      <c r="B190" s="13" t="s">
        <v>703</v>
      </c>
      <c r="C190" s="13" t="s">
        <v>1796</v>
      </c>
      <c r="D190" s="13" t="s">
        <v>6390</v>
      </c>
      <c r="E190" s="17" t="s">
        <v>1802</v>
      </c>
    </row>
    <row r="191" spans="1:5">
      <c r="A191" s="9" t="s">
        <v>1380</v>
      </c>
      <c r="B191" s="13" t="s">
        <v>1804</v>
      </c>
      <c r="C191" s="13" t="s">
        <v>522</v>
      </c>
      <c r="D191" s="13" t="s">
        <v>6391</v>
      </c>
      <c r="E191" s="17" t="s">
        <v>202</v>
      </c>
    </row>
    <row r="192" spans="1:5">
      <c r="A192" s="9" t="s">
        <v>1380</v>
      </c>
      <c r="B192" s="13" t="s">
        <v>1762</v>
      </c>
      <c r="C192" s="13" t="s">
        <v>85</v>
      </c>
      <c r="D192" s="13" t="s">
        <v>6392</v>
      </c>
      <c r="E192" s="17" t="s">
        <v>1809</v>
      </c>
    </row>
    <row r="193" spans="1:5">
      <c r="A193" s="9" t="s">
        <v>1380</v>
      </c>
      <c r="B193" s="13" t="s">
        <v>1810</v>
      </c>
      <c r="C193" s="13" t="s">
        <v>1813</v>
      </c>
      <c r="D193" s="13" t="s">
        <v>1299</v>
      </c>
      <c r="E193" s="17" t="s">
        <v>176</v>
      </c>
    </row>
    <row r="194" spans="1:5">
      <c r="A194" s="9" t="s">
        <v>1380</v>
      </c>
      <c r="B194" s="13" t="s">
        <v>772</v>
      </c>
      <c r="C194" s="13" t="s">
        <v>1315</v>
      </c>
      <c r="D194" s="13" t="s">
        <v>682</v>
      </c>
      <c r="E194" s="17" t="s">
        <v>1814</v>
      </c>
    </row>
    <row r="195" spans="1:5">
      <c r="A195" s="9" t="s">
        <v>1380</v>
      </c>
      <c r="B195" s="13" t="s">
        <v>361</v>
      </c>
      <c r="C195" s="13" t="s">
        <v>1820</v>
      </c>
      <c r="D195" s="13" t="s">
        <v>6393</v>
      </c>
      <c r="E195" s="17" t="s">
        <v>1821</v>
      </c>
    </row>
    <row r="196" spans="1:5">
      <c r="A196" s="9" t="s">
        <v>1380</v>
      </c>
      <c r="B196" s="13" t="s">
        <v>1617</v>
      </c>
      <c r="C196" s="13" t="s">
        <v>175</v>
      </c>
      <c r="D196" s="13" t="s">
        <v>6394</v>
      </c>
      <c r="E196" s="17" t="s">
        <v>525</v>
      </c>
    </row>
    <row r="197" spans="1:5">
      <c r="A197" s="9" t="s">
        <v>1380</v>
      </c>
      <c r="B197" s="13" t="s">
        <v>1822</v>
      </c>
      <c r="C197" s="13" t="s">
        <v>615</v>
      </c>
      <c r="D197" s="13" t="s">
        <v>6396</v>
      </c>
      <c r="E197" s="17" t="s">
        <v>1639</v>
      </c>
    </row>
    <row r="198" spans="1:5">
      <c r="A198" s="9" t="s">
        <v>1380</v>
      </c>
      <c r="B198" s="13" t="s">
        <v>1824</v>
      </c>
      <c r="C198" s="13" t="s">
        <v>1491</v>
      </c>
      <c r="D198" s="13" t="s">
        <v>5114</v>
      </c>
      <c r="E198" s="17" t="s">
        <v>1828</v>
      </c>
    </row>
    <row r="199" spans="1:5">
      <c r="A199" s="9" t="s">
        <v>1380</v>
      </c>
      <c r="B199" s="13" t="s">
        <v>1830</v>
      </c>
      <c r="C199" s="13" t="s">
        <v>739</v>
      </c>
      <c r="D199" s="13" t="s">
        <v>6397</v>
      </c>
      <c r="E199" s="17" t="s">
        <v>1836</v>
      </c>
    </row>
    <row r="200" spans="1:5">
      <c r="A200" s="9" t="s">
        <v>1380</v>
      </c>
      <c r="B200" s="13" t="s">
        <v>1843</v>
      </c>
      <c r="C200" s="13" t="s">
        <v>1547</v>
      </c>
      <c r="D200" s="13" t="s">
        <v>6399</v>
      </c>
      <c r="E200" s="17" t="s">
        <v>1847</v>
      </c>
    </row>
    <row r="201" spans="1:5">
      <c r="A201" s="9" t="s">
        <v>1380</v>
      </c>
      <c r="B201" s="13" t="s">
        <v>511</v>
      </c>
      <c r="C201" s="13" t="s">
        <v>342</v>
      </c>
      <c r="D201" s="13" t="s">
        <v>2370</v>
      </c>
      <c r="E201" s="17" t="s">
        <v>1447</v>
      </c>
    </row>
    <row r="202" spans="1:5">
      <c r="A202" s="9" t="s">
        <v>1380</v>
      </c>
      <c r="B202" s="13" t="s">
        <v>1273</v>
      </c>
      <c r="C202" s="13" t="s">
        <v>1533</v>
      </c>
      <c r="D202" s="13" t="s">
        <v>6113</v>
      </c>
      <c r="E202" s="17" t="s">
        <v>1852</v>
      </c>
    </row>
    <row r="203" spans="1:5">
      <c r="A203" s="9" t="s">
        <v>1380</v>
      </c>
      <c r="B203" s="13" t="s">
        <v>1853</v>
      </c>
      <c r="C203" s="13" t="s">
        <v>1840</v>
      </c>
      <c r="D203" s="13" t="s">
        <v>810</v>
      </c>
      <c r="E203" s="17" t="s">
        <v>813</v>
      </c>
    </row>
    <row r="204" spans="1:5">
      <c r="A204" s="9" t="s">
        <v>1380</v>
      </c>
      <c r="B204" s="13" t="s">
        <v>1188</v>
      </c>
      <c r="C204" s="13" t="s">
        <v>1253</v>
      </c>
      <c r="D204" s="13" t="s">
        <v>6401</v>
      </c>
      <c r="E204" s="17" t="s">
        <v>1383</v>
      </c>
    </row>
    <row r="205" spans="1:5">
      <c r="A205" s="9" t="s">
        <v>1380</v>
      </c>
      <c r="B205" s="13" t="s">
        <v>1854</v>
      </c>
      <c r="C205" s="13" t="s">
        <v>1535</v>
      </c>
      <c r="D205" s="13" t="s">
        <v>6402</v>
      </c>
      <c r="E205" s="17" t="s">
        <v>1794</v>
      </c>
    </row>
    <row r="206" spans="1:5">
      <c r="A206" s="9" t="s">
        <v>1380</v>
      </c>
      <c r="B206" s="13" t="s">
        <v>1858</v>
      </c>
      <c r="C206" s="13" t="s">
        <v>1860</v>
      </c>
      <c r="D206" s="13" t="s">
        <v>6180</v>
      </c>
      <c r="E206" s="17" t="s">
        <v>1862</v>
      </c>
    </row>
    <row r="207" spans="1:5">
      <c r="A207" s="9" t="s">
        <v>1380</v>
      </c>
      <c r="B207" s="13" t="s">
        <v>1868</v>
      </c>
      <c r="C207" s="13" t="s">
        <v>1745</v>
      </c>
      <c r="D207" s="13" t="s">
        <v>5141</v>
      </c>
      <c r="E207" s="17" t="s">
        <v>1172</v>
      </c>
    </row>
    <row r="208" spans="1:5">
      <c r="A208" s="9" t="s">
        <v>1380</v>
      </c>
      <c r="B208" s="13" t="s">
        <v>1590</v>
      </c>
      <c r="C208" s="13" t="s">
        <v>1869</v>
      </c>
      <c r="D208" s="13" t="s">
        <v>6403</v>
      </c>
      <c r="E208" s="17" t="s">
        <v>683</v>
      </c>
    </row>
    <row r="209" spans="1:5">
      <c r="A209" s="9" t="s">
        <v>1380</v>
      </c>
      <c r="B209" s="13" t="s">
        <v>764</v>
      </c>
      <c r="C209" s="13" t="s">
        <v>1220</v>
      </c>
      <c r="D209" s="13" t="s">
        <v>5178</v>
      </c>
      <c r="E209" s="17" t="s">
        <v>1766</v>
      </c>
    </row>
    <row r="210" spans="1:5">
      <c r="A210" s="9" t="s">
        <v>1380</v>
      </c>
      <c r="B210" s="13" t="s">
        <v>1870</v>
      </c>
      <c r="C210" s="13" t="s">
        <v>27</v>
      </c>
      <c r="D210" s="13" t="s">
        <v>996</v>
      </c>
      <c r="E210" s="17" t="s">
        <v>1872</v>
      </c>
    </row>
    <row r="211" spans="1:5">
      <c r="A211" s="9" t="s">
        <v>1380</v>
      </c>
      <c r="B211" s="13" t="s">
        <v>260</v>
      </c>
      <c r="C211" s="13" t="s">
        <v>833</v>
      </c>
      <c r="D211" s="13" t="s">
        <v>6404</v>
      </c>
      <c r="E211" s="17" t="s">
        <v>1874</v>
      </c>
    </row>
    <row r="212" spans="1:5">
      <c r="A212" s="9" t="s">
        <v>1380</v>
      </c>
      <c r="B212" s="13" t="s">
        <v>717</v>
      </c>
      <c r="C212" s="13" t="s">
        <v>1878</v>
      </c>
      <c r="D212" s="13" t="s">
        <v>5984</v>
      </c>
      <c r="E212" s="17" t="s">
        <v>743</v>
      </c>
    </row>
    <row r="213" spans="1:5">
      <c r="A213" s="9" t="s">
        <v>1380</v>
      </c>
      <c r="B213" s="13" t="s">
        <v>1879</v>
      </c>
      <c r="C213" s="13" t="s">
        <v>1873</v>
      </c>
      <c r="D213" s="13" t="s">
        <v>6405</v>
      </c>
      <c r="E213" s="17" t="s">
        <v>246</v>
      </c>
    </row>
    <row r="214" spans="1:5">
      <c r="A214" s="9" t="s">
        <v>1380</v>
      </c>
      <c r="B214" s="13" t="s">
        <v>447</v>
      </c>
      <c r="C214" s="13" t="s">
        <v>1880</v>
      </c>
      <c r="D214" s="13" t="s">
        <v>1200</v>
      </c>
      <c r="E214" s="17" t="s">
        <v>498</v>
      </c>
    </row>
    <row r="215" spans="1:5">
      <c r="A215" s="9" t="s">
        <v>1380</v>
      </c>
      <c r="B215" s="13" t="s">
        <v>1882</v>
      </c>
      <c r="C215" s="13" t="s">
        <v>1884</v>
      </c>
      <c r="D215" s="13" t="s">
        <v>3248</v>
      </c>
      <c r="E215" s="17" t="s">
        <v>1887</v>
      </c>
    </row>
    <row r="216" spans="1:5">
      <c r="A216" s="9" t="s">
        <v>1380</v>
      </c>
      <c r="B216" s="13" t="s">
        <v>1889</v>
      </c>
      <c r="C216" s="13" t="s">
        <v>1618</v>
      </c>
      <c r="D216" s="13" t="s">
        <v>3793</v>
      </c>
      <c r="E216" s="17" t="s">
        <v>1898</v>
      </c>
    </row>
    <row r="217" spans="1:5">
      <c r="A217" s="9" t="s">
        <v>1380</v>
      </c>
      <c r="B217" s="13" t="s">
        <v>1902</v>
      </c>
      <c r="C217" s="13" t="s">
        <v>1904</v>
      </c>
      <c r="D217" s="13" t="s">
        <v>2485</v>
      </c>
      <c r="E217" s="17" t="s">
        <v>1909</v>
      </c>
    </row>
    <row r="218" spans="1:5">
      <c r="A218" s="9" t="s">
        <v>1380</v>
      </c>
      <c r="B218" s="13" t="s">
        <v>1912</v>
      </c>
      <c r="C218" s="13" t="s">
        <v>1355</v>
      </c>
      <c r="D218" s="13" t="s">
        <v>3113</v>
      </c>
      <c r="E218" s="17" t="s">
        <v>1695</v>
      </c>
    </row>
    <row r="219" spans="1:5">
      <c r="A219" s="9" t="s">
        <v>1380</v>
      </c>
      <c r="B219" s="13" t="s">
        <v>1825</v>
      </c>
      <c r="C219" s="13" t="s">
        <v>1917</v>
      </c>
      <c r="D219" s="13" t="s">
        <v>6406</v>
      </c>
      <c r="E219" s="17" t="s">
        <v>1920</v>
      </c>
    </row>
    <row r="220" spans="1:5">
      <c r="A220" s="9" t="s">
        <v>1380</v>
      </c>
      <c r="B220" s="13" t="s">
        <v>1923</v>
      </c>
      <c r="C220" s="13" t="s">
        <v>1927</v>
      </c>
      <c r="D220" s="13" t="s">
        <v>6407</v>
      </c>
      <c r="E220" s="17" t="s">
        <v>1931</v>
      </c>
    </row>
    <row r="221" spans="1:5">
      <c r="A221" s="9" t="s">
        <v>1380</v>
      </c>
      <c r="B221" s="13" t="s">
        <v>1937</v>
      </c>
      <c r="C221" s="13" t="s">
        <v>1135</v>
      </c>
      <c r="D221" s="13" t="s">
        <v>3322</v>
      </c>
      <c r="E221" s="17" t="s">
        <v>1326</v>
      </c>
    </row>
    <row r="222" spans="1:5" ht="15.5">
      <c r="A222" s="9" t="s">
        <v>1380</v>
      </c>
      <c r="B222" s="13" t="s">
        <v>823</v>
      </c>
      <c r="C222" s="13" t="s">
        <v>1941</v>
      </c>
      <c r="D222" s="13" t="s">
        <v>6408</v>
      </c>
      <c r="E222" s="17" t="s">
        <v>1942</v>
      </c>
    </row>
    <row r="223" spans="1:5" ht="15.5">
      <c r="A223" s="8" t="s">
        <v>1943</v>
      </c>
      <c r="B223" s="12" t="s">
        <v>1948</v>
      </c>
      <c r="C223" s="12"/>
      <c r="D223" s="12" t="s">
        <v>6329</v>
      </c>
      <c r="E223" s="16" t="s">
        <v>1949</v>
      </c>
    </row>
    <row r="224" spans="1:5">
      <c r="A224" s="9" t="s">
        <v>1943</v>
      </c>
      <c r="B224" s="13" t="s">
        <v>1952</v>
      </c>
      <c r="C224" s="13" t="s">
        <v>1427</v>
      </c>
      <c r="D224" s="13" t="s">
        <v>2735</v>
      </c>
      <c r="E224" s="17" t="s">
        <v>1953</v>
      </c>
    </row>
    <row r="225" spans="1:5">
      <c r="A225" s="9" t="s">
        <v>1943</v>
      </c>
      <c r="B225" s="13" t="s">
        <v>1823</v>
      </c>
      <c r="C225" s="13" t="s">
        <v>452</v>
      </c>
      <c r="D225" s="13" t="s">
        <v>5201</v>
      </c>
      <c r="E225" s="17" t="s">
        <v>1954</v>
      </c>
    </row>
    <row r="226" spans="1:5">
      <c r="A226" s="9" t="s">
        <v>1943</v>
      </c>
      <c r="B226" s="13" t="s">
        <v>1704</v>
      </c>
      <c r="C226" s="13" t="s">
        <v>194</v>
      </c>
      <c r="D226" s="13" t="s">
        <v>6409</v>
      </c>
      <c r="E226" s="17" t="s">
        <v>883</v>
      </c>
    </row>
    <row r="227" spans="1:5">
      <c r="A227" s="9" t="s">
        <v>1943</v>
      </c>
      <c r="B227" s="13" t="s">
        <v>1959</v>
      </c>
      <c r="C227" s="13" t="s">
        <v>1961</v>
      </c>
      <c r="D227" s="13" t="s">
        <v>6410</v>
      </c>
      <c r="E227" s="17" t="s">
        <v>1963</v>
      </c>
    </row>
    <row r="228" spans="1:5">
      <c r="A228" s="9" t="s">
        <v>1943</v>
      </c>
      <c r="B228" s="13" t="s">
        <v>1848</v>
      </c>
      <c r="C228" s="13" t="s">
        <v>1968</v>
      </c>
      <c r="D228" s="13" t="s">
        <v>6411</v>
      </c>
      <c r="E228" s="17" t="s">
        <v>1577</v>
      </c>
    </row>
    <row r="229" spans="1:5">
      <c r="A229" s="9" t="s">
        <v>1943</v>
      </c>
      <c r="B229" s="13" t="s">
        <v>1179</v>
      </c>
      <c r="C229" s="13" t="s">
        <v>1972</v>
      </c>
      <c r="D229" s="13" t="s">
        <v>6412</v>
      </c>
      <c r="E229" s="17" t="s">
        <v>1973</v>
      </c>
    </row>
    <row r="230" spans="1:5">
      <c r="A230" s="9" t="s">
        <v>1943</v>
      </c>
      <c r="B230" s="13" t="s">
        <v>1978</v>
      </c>
      <c r="C230" s="13" t="s">
        <v>1981</v>
      </c>
      <c r="D230" s="13" t="s">
        <v>4065</v>
      </c>
      <c r="E230" s="17" t="s">
        <v>1583</v>
      </c>
    </row>
    <row r="231" spans="1:5">
      <c r="A231" s="9" t="s">
        <v>1943</v>
      </c>
      <c r="B231" s="13" t="s">
        <v>1982</v>
      </c>
      <c r="C231" s="13" t="s">
        <v>1933</v>
      </c>
      <c r="D231" s="13" t="s">
        <v>2397</v>
      </c>
      <c r="E231" s="17" t="s">
        <v>550</v>
      </c>
    </row>
    <row r="232" spans="1:5">
      <c r="A232" s="9" t="s">
        <v>1943</v>
      </c>
      <c r="B232" s="13" t="s">
        <v>1987</v>
      </c>
      <c r="C232" s="13" t="s">
        <v>1992</v>
      </c>
      <c r="D232" s="13" t="s">
        <v>6413</v>
      </c>
      <c r="E232" s="17" t="s">
        <v>1997</v>
      </c>
    </row>
    <row r="233" spans="1:5">
      <c r="A233" s="9" t="s">
        <v>1943</v>
      </c>
      <c r="B233" s="13" t="s">
        <v>14</v>
      </c>
      <c r="C233" s="13" t="s">
        <v>1998</v>
      </c>
      <c r="D233" s="13" t="s">
        <v>6414</v>
      </c>
      <c r="E233" s="17" t="s">
        <v>903</v>
      </c>
    </row>
    <row r="234" spans="1:5">
      <c r="A234" s="9" t="s">
        <v>1943</v>
      </c>
      <c r="B234" s="13" t="s">
        <v>2000</v>
      </c>
      <c r="C234" s="13" t="s">
        <v>2004</v>
      </c>
      <c r="D234" s="13" t="s">
        <v>6415</v>
      </c>
      <c r="E234" s="17" t="s">
        <v>1557</v>
      </c>
    </row>
    <row r="235" spans="1:5">
      <c r="A235" s="9" t="s">
        <v>1943</v>
      </c>
      <c r="B235" s="13" t="s">
        <v>1988</v>
      </c>
      <c r="C235" s="13" t="s">
        <v>2006</v>
      </c>
      <c r="D235" s="13" t="s">
        <v>2229</v>
      </c>
      <c r="E235" s="17" t="s">
        <v>2007</v>
      </c>
    </row>
    <row r="236" spans="1:5">
      <c r="A236" s="9" t="s">
        <v>1943</v>
      </c>
      <c r="B236" s="13" t="s">
        <v>2009</v>
      </c>
      <c r="C236" s="13" t="s">
        <v>2011</v>
      </c>
      <c r="D236" s="13" t="s">
        <v>1818</v>
      </c>
      <c r="E236" s="17" t="s">
        <v>2015</v>
      </c>
    </row>
    <row r="237" spans="1:5">
      <c r="A237" s="9" t="s">
        <v>1943</v>
      </c>
      <c r="B237" s="13" t="s">
        <v>315</v>
      </c>
      <c r="C237" s="13" t="s">
        <v>1638</v>
      </c>
      <c r="D237" s="13" t="s">
        <v>6416</v>
      </c>
      <c r="E237" s="17" t="s">
        <v>2022</v>
      </c>
    </row>
    <row r="238" spans="1:5">
      <c r="A238" s="9" t="s">
        <v>1943</v>
      </c>
      <c r="B238" s="13" t="s">
        <v>2024</v>
      </c>
      <c r="C238" s="13" t="s">
        <v>2026</v>
      </c>
      <c r="D238" s="13" t="s">
        <v>6417</v>
      </c>
      <c r="E238" s="17" t="s">
        <v>2030</v>
      </c>
    </row>
    <row r="239" spans="1:5">
      <c r="A239" s="9" t="s">
        <v>1943</v>
      </c>
      <c r="B239" s="13" t="s">
        <v>2034</v>
      </c>
      <c r="C239" s="13" t="s">
        <v>2039</v>
      </c>
      <c r="D239" s="13" t="s">
        <v>6418</v>
      </c>
      <c r="E239" s="17" t="s">
        <v>734</v>
      </c>
    </row>
    <row r="240" spans="1:5">
      <c r="A240" s="9" t="s">
        <v>1943</v>
      </c>
      <c r="B240" s="13" t="s">
        <v>89</v>
      </c>
      <c r="C240" s="13" t="s">
        <v>2040</v>
      </c>
      <c r="D240" s="13" t="s">
        <v>5849</v>
      </c>
      <c r="E240" s="17" t="s">
        <v>2044</v>
      </c>
    </row>
    <row r="241" spans="1:5">
      <c r="A241" s="9" t="s">
        <v>1943</v>
      </c>
      <c r="B241" s="13" t="s">
        <v>2046</v>
      </c>
      <c r="C241" s="13" t="s">
        <v>1694</v>
      </c>
      <c r="D241" s="13" t="s">
        <v>5972</v>
      </c>
      <c r="E241" s="17" t="s">
        <v>1553</v>
      </c>
    </row>
    <row r="242" spans="1:5">
      <c r="A242" s="9" t="s">
        <v>1943</v>
      </c>
      <c r="B242" s="13" t="s">
        <v>1791</v>
      </c>
      <c r="C242" s="13" t="s">
        <v>2052</v>
      </c>
      <c r="D242" s="13" t="s">
        <v>4807</v>
      </c>
      <c r="E242" s="17" t="s">
        <v>1976</v>
      </c>
    </row>
    <row r="243" spans="1:5">
      <c r="A243" s="9" t="s">
        <v>1943</v>
      </c>
      <c r="B243" s="13" t="s">
        <v>2057</v>
      </c>
      <c r="C243" s="13" t="s">
        <v>2062</v>
      </c>
      <c r="D243" s="13" t="s">
        <v>1408</v>
      </c>
      <c r="E243" s="17" t="s">
        <v>2071</v>
      </c>
    </row>
    <row r="244" spans="1:5">
      <c r="A244" s="9" t="s">
        <v>1943</v>
      </c>
      <c r="B244" s="13" t="s">
        <v>843</v>
      </c>
      <c r="C244" s="13" t="s">
        <v>2072</v>
      </c>
      <c r="D244" s="13" t="s">
        <v>5322</v>
      </c>
      <c r="E244" s="17" t="s">
        <v>1072</v>
      </c>
    </row>
    <row r="245" spans="1:5">
      <c r="A245" s="9" t="s">
        <v>1943</v>
      </c>
      <c r="B245" s="13" t="s">
        <v>2074</v>
      </c>
      <c r="C245" s="13" t="s">
        <v>2079</v>
      </c>
      <c r="D245" s="13" t="s">
        <v>6419</v>
      </c>
      <c r="E245" s="17" t="s">
        <v>2080</v>
      </c>
    </row>
    <row r="246" spans="1:5">
      <c r="A246" s="9" t="s">
        <v>1943</v>
      </c>
      <c r="B246" s="13" t="s">
        <v>2086</v>
      </c>
      <c r="C246" s="13" t="s">
        <v>143</v>
      </c>
      <c r="D246" s="13" t="s">
        <v>6079</v>
      </c>
      <c r="E246" s="17" t="s">
        <v>2091</v>
      </c>
    </row>
    <row r="247" spans="1:5">
      <c r="A247" s="9" t="s">
        <v>1943</v>
      </c>
      <c r="B247" s="13" t="s">
        <v>1815</v>
      </c>
      <c r="C247" s="13" t="s">
        <v>1624</v>
      </c>
      <c r="D247" s="13" t="s">
        <v>2974</v>
      </c>
      <c r="E247" s="17" t="s">
        <v>1530</v>
      </c>
    </row>
    <row r="248" spans="1:5">
      <c r="A248" s="9" t="s">
        <v>1943</v>
      </c>
      <c r="B248" s="13" t="s">
        <v>2096</v>
      </c>
      <c r="C248" s="13" t="s">
        <v>2098</v>
      </c>
      <c r="D248" s="13" t="s">
        <v>2289</v>
      </c>
      <c r="E248" s="17" t="s">
        <v>184</v>
      </c>
    </row>
    <row r="249" spans="1:5">
      <c r="A249" s="9" t="s">
        <v>1943</v>
      </c>
      <c r="B249" s="13" t="s">
        <v>993</v>
      </c>
      <c r="C249" s="13" t="s">
        <v>2100</v>
      </c>
      <c r="D249" s="13" t="s">
        <v>6421</v>
      </c>
      <c r="E249" s="17" t="s">
        <v>2104</v>
      </c>
    </row>
    <row r="250" spans="1:5">
      <c r="A250" s="9" t="s">
        <v>1943</v>
      </c>
      <c r="B250" s="13" t="s">
        <v>2105</v>
      </c>
      <c r="C250" s="13" t="s">
        <v>373</v>
      </c>
      <c r="D250" s="13" t="s">
        <v>2649</v>
      </c>
      <c r="E250" s="17" t="s">
        <v>2111</v>
      </c>
    </row>
    <row r="251" spans="1:5">
      <c r="A251" s="9" t="s">
        <v>1943</v>
      </c>
      <c r="B251" s="13" t="s">
        <v>1780</v>
      </c>
      <c r="C251" s="13" t="s">
        <v>1352</v>
      </c>
      <c r="D251" s="13" t="s">
        <v>1827</v>
      </c>
      <c r="E251" s="17" t="s">
        <v>1024</v>
      </c>
    </row>
    <row r="252" spans="1:5">
      <c r="A252" s="9" t="s">
        <v>1943</v>
      </c>
      <c r="B252" s="13" t="s">
        <v>1168</v>
      </c>
      <c r="C252" s="13" t="s">
        <v>1921</v>
      </c>
      <c r="D252" s="13" t="s">
        <v>6422</v>
      </c>
      <c r="E252" s="17" t="s">
        <v>2112</v>
      </c>
    </row>
    <row r="253" spans="1:5">
      <c r="A253" s="9" t="s">
        <v>1943</v>
      </c>
      <c r="B253" s="13" t="s">
        <v>284</v>
      </c>
      <c r="C253" s="13" t="s">
        <v>2114</v>
      </c>
      <c r="D253" s="13" t="s">
        <v>6423</v>
      </c>
      <c r="E253" s="17" t="s">
        <v>1855</v>
      </c>
    </row>
    <row r="254" spans="1:5">
      <c r="A254" s="9" t="s">
        <v>1943</v>
      </c>
      <c r="B254" s="13" t="s">
        <v>2118</v>
      </c>
      <c r="C254" s="13" t="s">
        <v>2123</v>
      </c>
      <c r="D254" s="13" t="s">
        <v>244</v>
      </c>
      <c r="E254" s="17" t="s">
        <v>629</v>
      </c>
    </row>
    <row r="255" spans="1:5">
      <c r="A255" s="9" t="s">
        <v>1943</v>
      </c>
      <c r="B255" s="13" t="s">
        <v>773</v>
      </c>
      <c r="C255" s="13" t="s">
        <v>2125</v>
      </c>
      <c r="D255" s="13" t="s">
        <v>6424</v>
      </c>
      <c r="E255" s="17" t="s">
        <v>2126</v>
      </c>
    </row>
    <row r="256" spans="1:5" ht="15.5">
      <c r="A256" s="9" t="s">
        <v>1943</v>
      </c>
      <c r="B256" s="13" t="s">
        <v>2127</v>
      </c>
      <c r="C256" s="13" t="s">
        <v>2131</v>
      </c>
      <c r="D256" s="13" t="s">
        <v>2409</v>
      </c>
      <c r="E256" s="17" t="s">
        <v>2132</v>
      </c>
    </row>
    <row r="257" spans="1:5" ht="15.5">
      <c r="A257" s="8" t="s">
        <v>2134</v>
      </c>
      <c r="B257" s="12" t="s">
        <v>1071</v>
      </c>
      <c r="C257" s="12"/>
      <c r="D257" s="12" t="s">
        <v>6425</v>
      </c>
      <c r="E257" s="16" t="s">
        <v>298</v>
      </c>
    </row>
    <row r="258" spans="1:5">
      <c r="A258" s="9" t="s">
        <v>2134</v>
      </c>
      <c r="B258" s="13" t="s">
        <v>2136</v>
      </c>
      <c r="C258" s="13" t="s">
        <v>1659</v>
      </c>
      <c r="D258" s="13" t="s">
        <v>6426</v>
      </c>
      <c r="E258" s="17" t="s">
        <v>468</v>
      </c>
    </row>
    <row r="259" spans="1:5">
      <c r="A259" s="9" t="s">
        <v>2134</v>
      </c>
      <c r="B259" s="13" t="s">
        <v>2139</v>
      </c>
      <c r="C259" s="13" t="s">
        <v>1110</v>
      </c>
      <c r="D259" s="13" t="s">
        <v>6427</v>
      </c>
      <c r="E259" s="17" t="s">
        <v>2145</v>
      </c>
    </row>
    <row r="260" spans="1:5">
      <c r="A260" s="9" t="s">
        <v>2134</v>
      </c>
      <c r="B260" s="13" t="s">
        <v>1849</v>
      </c>
      <c r="C260" s="13" t="s">
        <v>1592</v>
      </c>
      <c r="D260" s="13" t="s">
        <v>1908</v>
      </c>
      <c r="E260" s="17" t="s">
        <v>836</v>
      </c>
    </row>
    <row r="261" spans="1:5">
      <c r="A261" s="9" t="s">
        <v>2134</v>
      </c>
      <c r="B261" s="13" t="s">
        <v>2146</v>
      </c>
      <c r="C261" s="13" t="s">
        <v>1284</v>
      </c>
      <c r="D261" s="13" t="s">
        <v>6428</v>
      </c>
      <c r="E261" s="17" t="s">
        <v>2050</v>
      </c>
    </row>
    <row r="262" spans="1:5">
      <c r="A262" s="9" t="s">
        <v>2134</v>
      </c>
      <c r="B262" s="13" t="s">
        <v>2150</v>
      </c>
      <c r="C262" s="13" t="s">
        <v>2156</v>
      </c>
      <c r="D262" s="13" t="s">
        <v>3087</v>
      </c>
      <c r="E262" s="17" t="s">
        <v>2157</v>
      </c>
    </row>
    <row r="263" spans="1:5">
      <c r="A263" s="9" t="s">
        <v>2134</v>
      </c>
      <c r="B263" s="13" t="s">
        <v>2160</v>
      </c>
      <c r="C263" s="13" t="s">
        <v>2163</v>
      </c>
      <c r="D263" s="13" t="s">
        <v>6430</v>
      </c>
      <c r="E263" s="17" t="s">
        <v>2165</v>
      </c>
    </row>
    <row r="264" spans="1:5">
      <c r="A264" s="9" t="s">
        <v>2134</v>
      </c>
      <c r="B264" s="13" t="s">
        <v>1004</v>
      </c>
      <c r="C264" s="13" t="s">
        <v>2168</v>
      </c>
      <c r="D264" s="13" t="s">
        <v>6431</v>
      </c>
      <c r="E264" s="17" t="s">
        <v>2169</v>
      </c>
    </row>
    <row r="265" spans="1:5">
      <c r="A265" s="9" t="s">
        <v>2134</v>
      </c>
      <c r="B265" s="13" t="s">
        <v>2172</v>
      </c>
      <c r="C265" s="13" t="s">
        <v>2175</v>
      </c>
      <c r="D265" s="13" t="s">
        <v>6432</v>
      </c>
      <c r="E265" s="17" t="s">
        <v>2128</v>
      </c>
    </row>
    <row r="266" spans="1:5">
      <c r="A266" s="9" t="s">
        <v>2134</v>
      </c>
      <c r="B266" s="13" t="s">
        <v>849</v>
      </c>
      <c r="C266" s="13" t="s">
        <v>2179</v>
      </c>
      <c r="D266" s="13" t="s">
        <v>510</v>
      </c>
      <c r="E266" s="17" t="s">
        <v>2180</v>
      </c>
    </row>
    <row r="267" spans="1:5">
      <c r="A267" s="9" t="s">
        <v>2134</v>
      </c>
      <c r="B267" s="13" t="s">
        <v>1773</v>
      </c>
      <c r="C267" s="13" t="s">
        <v>2183</v>
      </c>
      <c r="D267" s="13" t="s">
        <v>6433</v>
      </c>
      <c r="E267" s="17" t="s">
        <v>2187</v>
      </c>
    </row>
    <row r="268" spans="1:5">
      <c r="A268" s="9" t="s">
        <v>2134</v>
      </c>
      <c r="B268" s="13" t="s">
        <v>2192</v>
      </c>
      <c r="C268" s="13" t="s">
        <v>2198</v>
      </c>
      <c r="D268" s="13" t="s">
        <v>6435</v>
      </c>
      <c r="E268" s="17" t="s">
        <v>2199</v>
      </c>
    </row>
    <row r="269" spans="1:5">
      <c r="A269" s="9" t="s">
        <v>2134</v>
      </c>
      <c r="B269" s="13" t="s">
        <v>638</v>
      </c>
      <c r="C269" s="13" t="s">
        <v>2067</v>
      </c>
      <c r="D269" s="13" t="s">
        <v>5190</v>
      </c>
      <c r="E269" s="17" t="s">
        <v>826</v>
      </c>
    </row>
    <row r="270" spans="1:5">
      <c r="A270" s="9" t="s">
        <v>2134</v>
      </c>
      <c r="B270" s="13" t="s">
        <v>2207</v>
      </c>
      <c r="C270" s="13" t="s">
        <v>2214</v>
      </c>
      <c r="D270" s="13" t="s">
        <v>6137</v>
      </c>
      <c r="E270" s="17" t="s">
        <v>698</v>
      </c>
    </row>
    <row r="271" spans="1:5">
      <c r="A271" s="9" t="s">
        <v>2134</v>
      </c>
      <c r="B271" s="13" t="s">
        <v>72</v>
      </c>
      <c r="C271" s="13" t="s">
        <v>647</v>
      </c>
      <c r="D271" s="13" t="s">
        <v>2932</v>
      </c>
      <c r="E271" s="17" t="s">
        <v>2218</v>
      </c>
    </row>
    <row r="272" spans="1:5">
      <c r="A272" s="9" t="s">
        <v>2134</v>
      </c>
      <c r="B272" s="13" t="s">
        <v>956</v>
      </c>
      <c r="C272" s="13" t="s">
        <v>2220</v>
      </c>
      <c r="D272" s="13" t="s">
        <v>5710</v>
      </c>
      <c r="E272" s="17" t="s">
        <v>2223</v>
      </c>
    </row>
    <row r="273" spans="1:5">
      <c r="A273" s="9" t="s">
        <v>2134</v>
      </c>
      <c r="B273" s="13" t="s">
        <v>2226</v>
      </c>
      <c r="C273" s="13" t="s">
        <v>2228</v>
      </c>
      <c r="D273" s="13" t="s">
        <v>6436</v>
      </c>
      <c r="E273" s="17" t="s">
        <v>1247</v>
      </c>
    </row>
    <row r="274" spans="1:5">
      <c r="A274" s="9" t="s">
        <v>2134</v>
      </c>
      <c r="B274" s="13" t="s">
        <v>2232</v>
      </c>
      <c r="C274" s="13" t="s">
        <v>2237</v>
      </c>
      <c r="D274" s="13" t="s">
        <v>6437</v>
      </c>
      <c r="E274" s="17" t="s">
        <v>2240</v>
      </c>
    </row>
    <row r="275" spans="1:5">
      <c r="A275" s="9" t="s">
        <v>2134</v>
      </c>
      <c r="B275" s="13" t="s">
        <v>2241</v>
      </c>
      <c r="C275" s="13" t="s">
        <v>91</v>
      </c>
      <c r="D275" s="13" t="s">
        <v>4039</v>
      </c>
      <c r="E275" s="17" t="s">
        <v>2244</v>
      </c>
    </row>
    <row r="276" spans="1:5">
      <c r="A276" s="9" t="s">
        <v>2134</v>
      </c>
      <c r="B276" s="13" t="s">
        <v>2250</v>
      </c>
      <c r="C276" s="13" t="s">
        <v>2195</v>
      </c>
      <c r="D276" s="13" t="s">
        <v>1435</v>
      </c>
      <c r="E276" s="17" t="s">
        <v>1049</v>
      </c>
    </row>
    <row r="277" spans="1:5">
      <c r="A277" s="9" t="s">
        <v>2134</v>
      </c>
      <c r="B277" s="13" t="s">
        <v>77</v>
      </c>
      <c r="C277" s="13" t="s">
        <v>2255</v>
      </c>
      <c r="D277" s="13" t="s">
        <v>1605</v>
      </c>
      <c r="E277" s="17" t="s">
        <v>1506</v>
      </c>
    </row>
    <row r="278" spans="1:5">
      <c r="A278" s="9" t="s">
        <v>2134</v>
      </c>
      <c r="B278" s="13" t="s">
        <v>2256</v>
      </c>
      <c r="C278" s="13" t="s">
        <v>2261</v>
      </c>
      <c r="D278" s="13" t="s">
        <v>6441</v>
      </c>
      <c r="E278" s="17" t="s">
        <v>955</v>
      </c>
    </row>
    <row r="279" spans="1:5">
      <c r="A279" s="9" t="s">
        <v>2134</v>
      </c>
      <c r="B279" s="13" t="s">
        <v>299</v>
      </c>
      <c r="C279" s="13" t="s">
        <v>1462</v>
      </c>
      <c r="D279" s="13" t="s">
        <v>2194</v>
      </c>
      <c r="E279" s="17" t="s">
        <v>1964</v>
      </c>
    </row>
    <row r="280" spans="1:5">
      <c r="A280" s="9" t="s">
        <v>2134</v>
      </c>
      <c r="B280" s="13" t="s">
        <v>1373</v>
      </c>
      <c r="C280" s="13" t="s">
        <v>2246</v>
      </c>
      <c r="D280" s="13" t="s">
        <v>5159</v>
      </c>
      <c r="E280" s="17" t="s">
        <v>1266</v>
      </c>
    </row>
    <row r="281" spans="1:5">
      <c r="A281" s="9" t="s">
        <v>2134</v>
      </c>
      <c r="B281" s="13" t="s">
        <v>240</v>
      </c>
      <c r="C281" s="13" t="s">
        <v>2264</v>
      </c>
      <c r="D281" s="13" t="s">
        <v>1969</v>
      </c>
      <c r="E281" s="17" t="s">
        <v>2272</v>
      </c>
    </row>
    <row r="282" spans="1:5">
      <c r="A282" s="9" t="s">
        <v>2134</v>
      </c>
      <c r="B282" s="13" t="s">
        <v>2275</v>
      </c>
      <c r="C282" s="13" t="s">
        <v>487</v>
      </c>
      <c r="D282" s="13" t="s">
        <v>6061</v>
      </c>
      <c r="E282" s="17" t="s">
        <v>2277</v>
      </c>
    </row>
    <row r="283" spans="1:5">
      <c r="A283" s="9" t="s">
        <v>2134</v>
      </c>
      <c r="B283" s="13" t="s">
        <v>37</v>
      </c>
      <c r="C283" s="13" t="s">
        <v>613</v>
      </c>
      <c r="D283" s="13" t="s">
        <v>5245</v>
      </c>
      <c r="E283" s="17" t="s">
        <v>2285</v>
      </c>
    </row>
    <row r="284" spans="1:5">
      <c r="A284" s="9" t="s">
        <v>2134</v>
      </c>
      <c r="B284" s="13" t="s">
        <v>2287</v>
      </c>
      <c r="C284" s="13" t="s">
        <v>1292</v>
      </c>
      <c r="D284" s="13" t="s">
        <v>6077</v>
      </c>
      <c r="E284" s="17" t="s">
        <v>2068</v>
      </c>
    </row>
    <row r="285" spans="1:5">
      <c r="A285" s="9" t="s">
        <v>2134</v>
      </c>
      <c r="B285" s="13" t="s">
        <v>2291</v>
      </c>
      <c r="C285" s="13" t="s">
        <v>1966</v>
      </c>
      <c r="D285" s="13" t="s">
        <v>6007</v>
      </c>
      <c r="E285" s="17" t="s">
        <v>1055</v>
      </c>
    </row>
    <row r="286" spans="1:5">
      <c r="A286" s="9" t="s">
        <v>2134</v>
      </c>
      <c r="B286" s="13" t="s">
        <v>2293</v>
      </c>
      <c r="C286" s="13" t="s">
        <v>2302</v>
      </c>
      <c r="D286" s="13" t="s">
        <v>6442</v>
      </c>
      <c r="E286" s="17" t="s">
        <v>1196</v>
      </c>
    </row>
    <row r="287" spans="1:5">
      <c r="A287" s="9" t="s">
        <v>2134</v>
      </c>
      <c r="B287" s="13" t="s">
        <v>1895</v>
      </c>
      <c r="C287" s="13" t="s">
        <v>557</v>
      </c>
      <c r="D287" s="13" t="s">
        <v>6444</v>
      </c>
      <c r="E287" s="17" t="s">
        <v>472</v>
      </c>
    </row>
    <row r="288" spans="1:5">
      <c r="A288" s="9" t="s">
        <v>2134</v>
      </c>
      <c r="B288" s="13" t="s">
        <v>1572</v>
      </c>
      <c r="C288" s="13" t="s">
        <v>2269</v>
      </c>
      <c r="D288" s="13" t="s">
        <v>5822</v>
      </c>
      <c r="E288" s="17" t="s">
        <v>2305</v>
      </c>
    </row>
    <row r="289" spans="1:5">
      <c r="A289" s="9" t="s">
        <v>2134</v>
      </c>
      <c r="B289" s="13" t="s">
        <v>2310</v>
      </c>
      <c r="C289" s="13" t="s">
        <v>999</v>
      </c>
      <c r="D289" s="13" t="s">
        <v>2685</v>
      </c>
      <c r="E289" s="17" t="s">
        <v>2312</v>
      </c>
    </row>
    <row r="290" spans="1:5">
      <c r="A290" s="9" t="s">
        <v>2134</v>
      </c>
      <c r="B290" s="13" t="s">
        <v>2313</v>
      </c>
      <c r="C290" s="13" t="s">
        <v>2314</v>
      </c>
      <c r="D290" s="13" t="s">
        <v>597</v>
      </c>
      <c r="E290" s="17" t="s">
        <v>2316</v>
      </c>
    </row>
    <row r="291" spans="1:5">
      <c r="A291" s="9" t="s">
        <v>2134</v>
      </c>
      <c r="B291" s="13" t="s">
        <v>2185</v>
      </c>
      <c r="C291" s="13" t="s">
        <v>120</v>
      </c>
      <c r="D291" s="13" t="s">
        <v>6445</v>
      </c>
      <c r="E291" s="17" t="s">
        <v>2322</v>
      </c>
    </row>
    <row r="292" spans="1:5" ht="15.5">
      <c r="A292" s="9" t="s">
        <v>2134</v>
      </c>
      <c r="B292" s="13" t="s">
        <v>604</v>
      </c>
      <c r="C292" s="13" t="s">
        <v>1219</v>
      </c>
      <c r="D292" s="13" t="s">
        <v>6447</v>
      </c>
      <c r="E292" s="17" t="s">
        <v>507</v>
      </c>
    </row>
    <row r="293" spans="1:5" ht="15.5">
      <c r="A293" s="8" t="s">
        <v>2324</v>
      </c>
      <c r="B293" s="12" t="s">
        <v>2173</v>
      </c>
      <c r="C293" s="12"/>
      <c r="D293" s="12" t="s">
        <v>6448</v>
      </c>
      <c r="E293" s="16" t="s">
        <v>2328</v>
      </c>
    </row>
    <row r="294" spans="1:5">
      <c r="A294" s="9" t="s">
        <v>2324</v>
      </c>
      <c r="B294" s="13" t="s">
        <v>1795</v>
      </c>
      <c r="C294" s="13" t="s">
        <v>801</v>
      </c>
      <c r="D294" s="13" t="s">
        <v>6449</v>
      </c>
      <c r="E294" s="17" t="s">
        <v>1354</v>
      </c>
    </row>
    <row r="295" spans="1:5">
      <c r="A295" s="9" t="s">
        <v>2324</v>
      </c>
      <c r="B295" s="13" t="s">
        <v>2329</v>
      </c>
      <c r="C295" s="13" t="s">
        <v>1348</v>
      </c>
      <c r="D295" s="13" t="s">
        <v>3471</v>
      </c>
      <c r="E295" s="17" t="s">
        <v>2331</v>
      </c>
    </row>
    <row r="296" spans="1:5">
      <c r="A296" s="9" t="s">
        <v>2324</v>
      </c>
      <c r="B296" s="13" t="s">
        <v>1510</v>
      </c>
      <c r="C296" s="13" t="s">
        <v>2097</v>
      </c>
      <c r="D296" s="13" t="s">
        <v>6450</v>
      </c>
      <c r="E296" s="17" t="s">
        <v>2332</v>
      </c>
    </row>
    <row r="297" spans="1:5">
      <c r="A297" s="9" t="s">
        <v>2324</v>
      </c>
      <c r="B297" s="13" t="s">
        <v>1057</v>
      </c>
      <c r="C297" s="13" t="s">
        <v>1187</v>
      </c>
      <c r="D297" s="13" t="s">
        <v>6451</v>
      </c>
      <c r="E297" s="17" t="s">
        <v>827</v>
      </c>
    </row>
    <row r="298" spans="1:5">
      <c r="A298" s="9" t="s">
        <v>2324</v>
      </c>
      <c r="B298" s="13" t="s">
        <v>818</v>
      </c>
      <c r="C298" s="13" t="s">
        <v>2338</v>
      </c>
      <c r="D298" s="13" t="s">
        <v>6454</v>
      </c>
      <c r="E298" s="17" t="s">
        <v>1945</v>
      </c>
    </row>
    <row r="299" spans="1:5">
      <c r="A299" s="9" t="s">
        <v>2324</v>
      </c>
      <c r="B299" s="13" t="s">
        <v>1706</v>
      </c>
      <c r="C299" s="13" t="s">
        <v>10</v>
      </c>
      <c r="D299" s="13" t="s">
        <v>6456</v>
      </c>
      <c r="E299" s="17" t="s">
        <v>2340</v>
      </c>
    </row>
    <row r="300" spans="1:5">
      <c r="A300" s="9" t="s">
        <v>2324</v>
      </c>
      <c r="B300" s="13" t="s">
        <v>206</v>
      </c>
      <c r="C300" s="13" t="s">
        <v>2341</v>
      </c>
      <c r="D300" s="13" t="s">
        <v>6458</v>
      </c>
      <c r="E300" s="17" t="s">
        <v>2347</v>
      </c>
    </row>
    <row r="301" spans="1:5">
      <c r="A301" s="9" t="s">
        <v>2324</v>
      </c>
      <c r="B301" s="13" t="s">
        <v>1067</v>
      </c>
      <c r="C301" s="13" t="s">
        <v>405</v>
      </c>
      <c r="D301" s="13" t="s">
        <v>6459</v>
      </c>
      <c r="E301" s="17" t="s">
        <v>2350</v>
      </c>
    </row>
    <row r="302" spans="1:5">
      <c r="A302" s="9" t="s">
        <v>2324</v>
      </c>
      <c r="B302" s="13" t="s">
        <v>2354</v>
      </c>
      <c r="C302" s="13" t="s">
        <v>2355</v>
      </c>
      <c r="D302" s="13" t="s">
        <v>845</v>
      </c>
      <c r="E302" s="17" t="s">
        <v>1951</v>
      </c>
    </row>
    <row r="303" spans="1:5">
      <c r="A303" s="9" t="s">
        <v>2324</v>
      </c>
      <c r="B303" s="13" t="s">
        <v>1726</v>
      </c>
      <c r="C303" s="13" t="s">
        <v>521</v>
      </c>
      <c r="D303" s="13" t="s">
        <v>6460</v>
      </c>
      <c r="E303" s="17" t="s">
        <v>1832</v>
      </c>
    </row>
    <row r="304" spans="1:5">
      <c r="A304" s="9" t="s">
        <v>2324</v>
      </c>
      <c r="B304" s="13" t="s">
        <v>2356</v>
      </c>
      <c r="C304" s="13" t="s">
        <v>2236</v>
      </c>
      <c r="D304" s="13" t="s">
        <v>6461</v>
      </c>
      <c r="E304" s="17" t="s">
        <v>1082</v>
      </c>
    </row>
    <row r="305" spans="1:5">
      <c r="A305" s="9" t="s">
        <v>2324</v>
      </c>
      <c r="B305" s="13" t="s">
        <v>2176</v>
      </c>
      <c r="C305" s="13" t="s">
        <v>26</v>
      </c>
      <c r="D305" s="13" t="s">
        <v>2660</v>
      </c>
      <c r="E305" s="17" t="s">
        <v>599</v>
      </c>
    </row>
    <row r="306" spans="1:5">
      <c r="A306" s="9" t="s">
        <v>2324</v>
      </c>
      <c r="B306" s="13" t="s">
        <v>2359</v>
      </c>
      <c r="C306" s="13" t="s">
        <v>552</v>
      </c>
      <c r="D306" s="13" t="s">
        <v>5704</v>
      </c>
      <c r="E306" s="17" t="s">
        <v>869</v>
      </c>
    </row>
    <row r="307" spans="1:5">
      <c r="A307" s="9" t="s">
        <v>2324</v>
      </c>
      <c r="B307" s="13" t="s">
        <v>2363</v>
      </c>
      <c r="C307" s="13" t="s">
        <v>386</v>
      </c>
      <c r="D307" s="13" t="s">
        <v>6462</v>
      </c>
      <c r="E307" s="17" t="s">
        <v>478</v>
      </c>
    </row>
    <row r="308" spans="1:5">
      <c r="A308" s="9" t="s">
        <v>2324</v>
      </c>
      <c r="B308" s="13" t="s">
        <v>2054</v>
      </c>
      <c r="C308" s="13" t="s">
        <v>2366</v>
      </c>
      <c r="D308" s="13" t="s">
        <v>6463</v>
      </c>
      <c r="E308" s="17" t="s">
        <v>1615</v>
      </c>
    </row>
    <row r="309" spans="1:5">
      <c r="A309" s="9" t="s">
        <v>2324</v>
      </c>
      <c r="B309" s="13" t="s">
        <v>2371</v>
      </c>
      <c r="C309" s="13" t="s">
        <v>921</v>
      </c>
      <c r="D309" s="13" t="s">
        <v>6464</v>
      </c>
      <c r="E309" s="17" t="s">
        <v>2376</v>
      </c>
    </row>
    <row r="310" spans="1:5">
      <c r="A310" s="9" t="s">
        <v>2324</v>
      </c>
      <c r="B310" s="13" t="s">
        <v>2373</v>
      </c>
      <c r="C310" s="13" t="s">
        <v>204</v>
      </c>
      <c r="D310" s="13" t="s">
        <v>6465</v>
      </c>
      <c r="E310" s="17" t="s">
        <v>1604</v>
      </c>
    </row>
    <row r="311" spans="1:5">
      <c r="A311" s="9" t="s">
        <v>2324</v>
      </c>
      <c r="B311" s="13" t="s">
        <v>1287</v>
      </c>
      <c r="C311" s="13" t="s">
        <v>2377</v>
      </c>
      <c r="D311" s="13" t="s">
        <v>6466</v>
      </c>
      <c r="E311" s="17" t="s">
        <v>189</v>
      </c>
    </row>
    <row r="312" spans="1:5">
      <c r="A312" s="9" t="s">
        <v>2324</v>
      </c>
      <c r="B312" s="13" t="s">
        <v>1970</v>
      </c>
      <c r="C312" s="13" t="s">
        <v>2378</v>
      </c>
      <c r="D312" s="13" t="s">
        <v>6467</v>
      </c>
      <c r="E312" s="17" t="s">
        <v>880</v>
      </c>
    </row>
    <row r="313" spans="1:5">
      <c r="A313" s="9" t="s">
        <v>2324</v>
      </c>
      <c r="B313" s="13" t="s">
        <v>437</v>
      </c>
      <c r="C313" s="13" t="s">
        <v>1922</v>
      </c>
      <c r="D313" s="13" t="s">
        <v>3668</v>
      </c>
      <c r="E313" s="17" t="s">
        <v>1098</v>
      </c>
    </row>
    <row r="314" spans="1:5">
      <c r="A314" s="9" t="s">
        <v>2324</v>
      </c>
      <c r="B314" s="13" t="s">
        <v>62</v>
      </c>
      <c r="C314" s="13" t="s">
        <v>2379</v>
      </c>
      <c r="D314" s="13" t="s">
        <v>6468</v>
      </c>
      <c r="E314" s="17" t="s">
        <v>2239</v>
      </c>
    </row>
    <row r="315" spans="1:5">
      <c r="A315" s="9" t="s">
        <v>2324</v>
      </c>
      <c r="B315" s="13" t="s">
        <v>2093</v>
      </c>
      <c r="C315" s="13" t="s">
        <v>1950</v>
      </c>
      <c r="D315" s="13" t="s">
        <v>6469</v>
      </c>
      <c r="E315" s="17" t="s">
        <v>1126</v>
      </c>
    </row>
    <row r="316" spans="1:5">
      <c r="A316" s="9" t="s">
        <v>2324</v>
      </c>
      <c r="B316" s="13" t="s">
        <v>1406</v>
      </c>
      <c r="C316" s="13" t="s">
        <v>1213</v>
      </c>
      <c r="D316" s="13" t="s">
        <v>6470</v>
      </c>
      <c r="E316" s="17" t="s">
        <v>2380</v>
      </c>
    </row>
    <row r="317" spans="1:5">
      <c r="A317" s="9" t="s">
        <v>2324</v>
      </c>
      <c r="B317" s="13" t="s">
        <v>2383</v>
      </c>
      <c r="C317" s="13" t="s">
        <v>796</v>
      </c>
      <c r="D317" s="13" t="s">
        <v>1029</v>
      </c>
      <c r="E317" s="17" t="s">
        <v>2016</v>
      </c>
    </row>
    <row r="318" spans="1:5" ht="15.5">
      <c r="A318" s="9" t="s">
        <v>2324</v>
      </c>
      <c r="B318" s="13" t="s">
        <v>2075</v>
      </c>
      <c r="C318" s="13" t="s">
        <v>90</v>
      </c>
      <c r="D318" s="13" t="s">
        <v>3785</v>
      </c>
      <c r="E318" s="17" t="s">
        <v>666</v>
      </c>
    </row>
    <row r="319" spans="1:5" ht="15.5">
      <c r="A319" s="8" t="s">
        <v>2387</v>
      </c>
      <c r="B319" s="12" t="s">
        <v>2317</v>
      </c>
      <c r="C319" s="12"/>
      <c r="D319" s="12" t="s">
        <v>6471</v>
      </c>
      <c r="E319" s="16" t="s">
        <v>1339</v>
      </c>
    </row>
    <row r="320" spans="1:5">
      <c r="A320" s="9" t="s">
        <v>2387</v>
      </c>
      <c r="B320" s="13" t="s">
        <v>2392</v>
      </c>
      <c r="C320" s="13" t="s">
        <v>528</v>
      </c>
      <c r="D320" s="13" t="s">
        <v>6472</v>
      </c>
      <c r="E320" s="17" t="s">
        <v>477</v>
      </c>
    </row>
    <row r="321" spans="1:5">
      <c r="A321" s="9" t="s">
        <v>2387</v>
      </c>
      <c r="B321" s="13" t="s">
        <v>2393</v>
      </c>
      <c r="C321" s="13" t="s">
        <v>1627</v>
      </c>
      <c r="D321" s="13" t="s">
        <v>6474</v>
      </c>
      <c r="E321" s="17" t="s">
        <v>2398</v>
      </c>
    </row>
    <row r="322" spans="1:5">
      <c r="A322" s="9" t="s">
        <v>2387</v>
      </c>
      <c r="B322" s="13" t="s">
        <v>1955</v>
      </c>
      <c r="C322" s="13" t="s">
        <v>257</v>
      </c>
      <c r="D322" s="13" t="s">
        <v>6475</v>
      </c>
      <c r="E322" s="17" t="s">
        <v>722</v>
      </c>
    </row>
    <row r="323" spans="1:5">
      <c r="A323" s="9" t="s">
        <v>2387</v>
      </c>
      <c r="B323" s="13" t="s">
        <v>2401</v>
      </c>
      <c r="C323" s="13" t="s">
        <v>383</v>
      </c>
      <c r="D323" s="13" t="s">
        <v>1303</v>
      </c>
      <c r="E323" s="17" t="s">
        <v>1918</v>
      </c>
    </row>
    <row r="324" spans="1:5">
      <c r="A324" s="9" t="s">
        <v>2387</v>
      </c>
      <c r="B324" s="13" t="s">
        <v>2403</v>
      </c>
      <c r="C324" s="13" t="s">
        <v>2405</v>
      </c>
      <c r="D324" s="13" t="s">
        <v>6476</v>
      </c>
      <c r="E324" s="17" t="s">
        <v>1153</v>
      </c>
    </row>
    <row r="325" spans="1:5">
      <c r="A325" s="9" t="s">
        <v>2387</v>
      </c>
      <c r="B325" s="13" t="s">
        <v>2344</v>
      </c>
      <c r="C325" s="13" t="s">
        <v>2408</v>
      </c>
      <c r="D325" s="13" t="s">
        <v>6478</v>
      </c>
      <c r="E325" s="17" t="s">
        <v>660</v>
      </c>
    </row>
    <row r="326" spans="1:5">
      <c r="A326" s="9" t="s">
        <v>2387</v>
      </c>
      <c r="B326" s="13" t="s">
        <v>2410</v>
      </c>
      <c r="C326" s="13" t="s">
        <v>1051</v>
      </c>
      <c r="D326" s="13" t="s">
        <v>3475</v>
      </c>
      <c r="E326" s="17" t="s">
        <v>1649</v>
      </c>
    </row>
    <row r="327" spans="1:5">
      <c r="A327" s="9" t="s">
        <v>2387</v>
      </c>
      <c r="B327" s="13" t="s">
        <v>2297</v>
      </c>
      <c r="C327" s="13" t="s">
        <v>877</v>
      </c>
      <c r="D327" s="13" t="s">
        <v>6479</v>
      </c>
      <c r="E327" s="17" t="s">
        <v>1736</v>
      </c>
    </row>
    <row r="328" spans="1:5">
      <c r="A328" s="9" t="s">
        <v>2387</v>
      </c>
      <c r="B328" s="13" t="s">
        <v>1914</v>
      </c>
      <c r="C328" s="13" t="s">
        <v>2413</v>
      </c>
      <c r="D328" s="13" t="s">
        <v>3759</v>
      </c>
      <c r="E328" s="17" t="s">
        <v>2213</v>
      </c>
    </row>
    <row r="329" spans="1:5">
      <c r="A329" s="9" t="s">
        <v>2387</v>
      </c>
      <c r="B329" s="13" t="s">
        <v>2414</v>
      </c>
      <c r="C329" s="13" t="s">
        <v>1699</v>
      </c>
      <c r="D329" s="13" t="s">
        <v>6480</v>
      </c>
      <c r="E329" s="17" t="s">
        <v>1646</v>
      </c>
    </row>
    <row r="330" spans="1:5">
      <c r="A330" s="9" t="s">
        <v>2387</v>
      </c>
      <c r="B330" s="13" t="s">
        <v>2416</v>
      </c>
      <c r="C330" s="13" t="s">
        <v>1866</v>
      </c>
      <c r="D330" s="13" t="s">
        <v>6481</v>
      </c>
      <c r="E330" s="17" t="s">
        <v>2418</v>
      </c>
    </row>
    <row r="331" spans="1:5">
      <c r="A331" s="9" t="s">
        <v>2387</v>
      </c>
      <c r="B331" s="13" t="s">
        <v>1474</v>
      </c>
      <c r="C331" s="13" t="s">
        <v>2421</v>
      </c>
      <c r="D331" s="13" t="s">
        <v>5210</v>
      </c>
      <c r="E331" s="17" t="s">
        <v>326</v>
      </c>
    </row>
    <row r="332" spans="1:5">
      <c r="A332" s="9" t="s">
        <v>2387</v>
      </c>
      <c r="B332" s="13" t="s">
        <v>2423</v>
      </c>
      <c r="C332" s="13" t="s">
        <v>2424</v>
      </c>
      <c r="D332" s="13" t="s">
        <v>1100</v>
      </c>
      <c r="E332" s="17" t="s">
        <v>1788</v>
      </c>
    </row>
    <row r="333" spans="1:5">
      <c r="A333" s="9" t="s">
        <v>2387</v>
      </c>
      <c r="B333" s="13" t="s">
        <v>2425</v>
      </c>
      <c r="C333" s="13" t="s">
        <v>2431</v>
      </c>
      <c r="D333" s="13" t="s">
        <v>6060</v>
      </c>
      <c r="E333" s="17" t="s">
        <v>2190</v>
      </c>
    </row>
    <row r="334" spans="1:5">
      <c r="A334" s="9" t="s">
        <v>2387</v>
      </c>
      <c r="B334" s="13" t="s">
        <v>2435</v>
      </c>
      <c r="C334" s="13" t="s">
        <v>1598</v>
      </c>
      <c r="D334" s="13" t="s">
        <v>6482</v>
      </c>
      <c r="E334" s="17" t="s">
        <v>2436</v>
      </c>
    </row>
    <row r="335" spans="1:5">
      <c r="A335" s="9" t="s">
        <v>2387</v>
      </c>
      <c r="B335" s="13" t="s">
        <v>1936</v>
      </c>
      <c r="C335" s="13" t="s">
        <v>2439</v>
      </c>
      <c r="D335" s="13" t="s">
        <v>2088</v>
      </c>
      <c r="E335" s="17" t="s">
        <v>2440</v>
      </c>
    </row>
    <row r="336" spans="1:5">
      <c r="A336" s="9" t="s">
        <v>2387</v>
      </c>
      <c r="B336" s="13" t="s">
        <v>748</v>
      </c>
      <c r="C336" s="13" t="s">
        <v>1995</v>
      </c>
      <c r="D336" s="13" t="s">
        <v>6483</v>
      </c>
      <c r="E336" s="17" t="s">
        <v>442</v>
      </c>
    </row>
    <row r="337" spans="1:5">
      <c r="A337" s="9" t="s">
        <v>2387</v>
      </c>
      <c r="B337" s="13" t="s">
        <v>1749</v>
      </c>
      <c r="C337" s="13" t="s">
        <v>2442</v>
      </c>
      <c r="D337" s="13" t="s">
        <v>808</v>
      </c>
      <c r="E337" s="17" t="s">
        <v>2443</v>
      </c>
    </row>
    <row r="338" spans="1:5">
      <c r="A338" s="9" t="s">
        <v>2387</v>
      </c>
      <c r="B338" s="13" t="s">
        <v>1350</v>
      </c>
      <c r="C338" s="13" t="s">
        <v>2445</v>
      </c>
      <c r="D338" s="13" t="s">
        <v>6484</v>
      </c>
      <c r="E338" s="17" t="s">
        <v>2447</v>
      </c>
    </row>
    <row r="339" spans="1:5">
      <c r="A339" s="9" t="s">
        <v>2387</v>
      </c>
      <c r="B339" s="13" t="s">
        <v>2304</v>
      </c>
      <c r="C339" s="13" t="s">
        <v>1105</v>
      </c>
      <c r="D339" s="13" t="s">
        <v>6487</v>
      </c>
      <c r="E339" s="17" t="s">
        <v>2450</v>
      </c>
    </row>
    <row r="340" spans="1:5">
      <c r="A340" s="9" t="s">
        <v>2387</v>
      </c>
      <c r="B340" s="13" t="s">
        <v>2454</v>
      </c>
      <c r="C340" s="13" t="s">
        <v>2455</v>
      </c>
      <c r="D340" s="13" t="s">
        <v>5051</v>
      </c>
      <c r="E340" s="17" t="s">
        <v>2233</v>
      </c>
    </row>
    <row r="341" spans="1:5">
      <c r="A341" s="9" t="s">
        <v>2387</v>
      </c>
      <c r="B341" s="13" t="s">
        <v>2458</v>
      </c>
      <c r="C341" s="13" t="s">
        <v>66</v>
      </c>
      <c r="D341" s="13" t="s">
        <v>6488</v>
      </c>
      <c r="E341" s="17" t="s">
        <v>1785</v>
      </c>
    </row>
    <row r="342" spans="1:5">
      <c r="A342" s="9" t="s">
        <v>2387</v>
      </c>
      <c r="B342" s="13" t="s">
        <v>2460</v>
      </c>
      <c r="C342" s="13" t="s">
        <v>532</v>
      </c>
      <c r="D342" s="13" t="s">
        <v>6489</v>
      </c>
      <c r="E342" s="17" t="s">
        <v>1877</v>
      </c>
    </row>
    <row r="343" spans="1:5">
      <c r="A343" s="9" t="s">
        <v>2387</v>
      </c>
      <c r="B343" s="13" t="s">
        <v>598</v>
      </c>
      <c r="C343" s="13" t="s">
        <v>2461</v>
      </c>
      <c r="D343" s="13" t="s">
        <v>6490</v>
      </c>
      <c r="E343" s="17" t="s">
        <v>2464</v>
      </c>
    </row>
    <row r="344" spans="1:5">
      <c r="A344" s="9" t="s">
        <v>2387</v>
      </c>
      <c r="B344" s="13" t="s">
        <v>2470</v>
      </c>
      <c r="C344" s="13" t="s">
        <v>2471</v>
      </c>
      <c r="D344" s="13" t="s">
        <v>1965</v>
      </c>
      <c r="E344" s="17" t="s">
        <v>799</v>
      </c>
    </row>
    <row r="345" spans="1:5">
      <c r="A345" s="9" t="s">
        <v>2387</v>
      </c>
      <c r="B345" s="13" t="s">
        <v>926</v>
      </c>
      <c r="C345" s="13" t="s">
        <v>1162</v>
      </c>
      <c r="D345" s="13" t="s">
        <v>6065</v>
      </c>
      <c r="E345" s="17" t="s">
        <v>2472</v>
      </c>
    </row>
    <row r="346" spans="1:5">
      <c r="A346" s="9" t="s">
        <v>2387</v>
      </c>
      <c r="B346" s="13" t="s">
        <v>1334</v>
      </c>
      <c r="C346" s="13" t="s">
        <v>2475</v>
      </c>
      <c r="D346" s="13" t="s">
        <v>6491</v>
      </c>
      <c r="E346" s="17" t="s">
        <v>2477</v>
      </c>
    </row>
    <row r="347" spans="1:5">
      <c r="A347" s="9" t="s">
        <v>2387</v>
      </c>
      <c r="B347" s="13" t="s">
        <v>2481</v>
      </c>
      <c r="C347" s="13" t="s">
        <v>2482</v>
      </c>
      <c r="D347" s="13" t="s">
        <v>6492</v>
      </c>
      <c r="E347" s="17" t="s">
        <v>2487</v>
      </c>
    </row>
    <row r="348" spans="1:5">
      <c r="A348" s="9" t="s">
        <v>2387</v>
      </c>
      <c r="B348" s="13" t="s">
        <v>2488</v>
      </c>
      <c r="C348" s="13" t="s">
        <v>1620</v>
      </c>
      <c r="D348" s="13" t="s">
        <v>6493</v>
      </c>
      <c r="E348" s="17" t="s">
        <v>2489</v>
      </c>
    </row>
    <row r="349" spans="1:5">
      <c r="A349" s="9" t="s">
        <v>2387</v>
      </c>
      <c r="B349" s="13" t="s">
        <v>2419</v>
      </c>
      <c r="C349" s="13" t="s">
        <v>1741</v>
      </c>
      <c r="D349" s="13" t="s">
        <v>3497</v>
      </c>
      <c r="E349" s="17" t="s">
        <v>2492</v>
      </c>
    </row>
    <row r="350" spans="1:5">
      <c r="A350" s="9" t="s">
        <v>2387</v>
      </c>
      <c r="B350" s="13" t="s">
        <v>2495</v>
      </c>
      <c r="C350" s="13" t="s">
        <v>2496</v>
      </c>
      <c r="D350" s="13" t="s">
        <v>6494</v>
      </c>
      <c r="E350" s="17" t="s">
        <v>2498</v>
      </c>
    </row>
    <row r="351" spans="1:5">
      <c r="A351" s="9" t="s">
        <v>2387</v>
      </c>
      <c r="B351" s="13" t="s">
        <v>2499</v>
      </c>
      <c r="C351" s="13" t="s">
        <v>1075</v>
      </c>
      <c r="D351" s="13" t="s">
        <v>1192</v>
      </c>
      <c r="E351" s="17" t="s">
        <v>1628</v>
      </c>
    </row>
    <row r="352" spans="1:5">
      <c r="A352" s="9" t="s">
        <v>2387</v>
      </c>
      <c r="B352" s="13" t="s">
        <v>1771</v>
      </c>
      <c r="C352" s="13" t="s">
        <v>2501</v>
      </c>
      <c r="D352" s="13" t="s">
        <v>1765</v>
      </c>
      <c r="E352" s="17" t="s">
        <v>292</v>
      </c>
    </row>
    <row r="353" spans="1:5">
      <c r="A353" s="9" t="s">
        <v>2387</v>
      </c>
      <c r="B353" s="13" t="s">
        <v>2502</v>
      </c>
      <c r="C353" s="13" t="s">
        <v>1582</v>
      </c>
      <c r="D353" s="13" t="s">
        <v>5053</v>
      </c>
      <c r="E353" s="17" t="s">
        <v>878</v>
      </c>
    </row>
    <row r="354" spans="1:5" ht="15.5">
      <c r="A354" s="9" t="s">
        <v>2387</v>
      </c>
      <c r="B354" s="13" t="s">
        <v>2504</v>
      </c>
      <c r="C354" s="13" t="s">
        <v>2507</v>
      </c>
      <c r="D354" s="13" t="s">
        <v>6495</v>
      </c>
      <c r="E354" s="17" t="s">
        <v>1541</v>
      </c>
    </row>
    <row r="355" spans="1:5" ht="15.5">
      <c r="A355" s="8" t="s">
        <v>1034</v>
      </c>
      <c r="B355" s="12" t="s">
        <v>2510</v>
      </c>
      <c r="C355" s="12"/>
      <c r="D355" s="12" t="s">
        <v>6496</v>
      </c>
      <c r="E355" s="16" t="s">
        <v>2512</v>
      </c>
    </row>
    <row r="356" spans="1:5">
      <c r="A356" s="9" t="s">
        <v>1034</v>
      </c>
      <c r="B356" s="13" t="s">
        <v>2514</v>
      </c>
      <c r="C356" s="13" t="s">
        <v>2520</v>
      </c>
      <c r="D356" s="13" t="s">
        <v>6497</v>
      </c>
      <c r="E356" s="17" t="s">
        <v>2522</v>
      </c>
    </row>
    <row r="357" spans="1:5">
      <c r="A357" s="9" t="s">
        <v>1034</v>
      </c>
      <c r="B357" s="13" t="s">
        <v>168</v>
      </c>
      <c r="C357" s="13" t="s">
        <v>2320</v>
      </c>
      <c r="D357" s="13" t="s">
        <v>636</v>
      </c>
      <c r="E357" s="17" t="s">
        <v>2526</v>
      </c>
    </row>
    <row r="358" spans="1:5">
      <c r="A358" s="9" t="s">
        <v>1034</v>
      </c>
      <c r="B358" s="13" t="s">
        <v>2531</v>
      </c>
      <c r="C358" s="13" t="s">
        <v>2070</v>
      </c>
      <c r="D358" s="13" t="s">
        <v>1983</v>
      </c>
      <c r="E358" s="17" t="s">
        <v>2532</v>
      </c>
    </row>
    <row r="359" spans="1:5">
      <c r="A359" s="9" t="s">
        <v>1034</v>
      </c>
      <c r="B359" s="13" t="s">
        <v>2540</v>
      </c>
      <c r="C359" s="13" t="s">
        <v>2058</v>
      </c>
      <c r="D359" s="13" t="s">
        <v>6294</v>
      </c>
      <c r="E359" s="17" t="s">
        <v>1566</v>
      </c>
    </row>
    <row r="360" spans="1:5">
      <c r="A360" s="9" t="s">
        <v>1034</v>
      </c>
      <c r="B360" s="13" t="s">
        <v>2543</v>
      </c>
      <c r="C360" s="13" t="s">
        <v>2545</v>
      </c>
      <c r="D360" s="13" t="s">
        <v>12</v>
      </c>
      <c r="E360" s="17" t="s">
        <v>2546</v>
      </c>
    </row>
    <row r="361" spans="1:5">
      <c r="A361" s="9" t="s">
        <v>1034</v>
      </c>
      <c r="B361" s="13" t="s">
        <v>2216</v>
      </c>
      <c r="C361" s="13" t="s">
        <v>2551</v>
      </c>
      <c r="D361" s="13" t="s">
        <v>6498</v>
      </c>
      <c r="E361" s="17" t="s">
        <v>863</v>
      </c>
    </row>
    <row r="362" spans="1:5">
      <c r="A362" s="9" t="s">
        <v>1034</v>
      </c>
      <c r="B362" s="13" t="s">
        <v>1343</v>
      </c>
      <c r="C362" s="13" t="s">
        <v>2556</v>
      </c>
      <c r="D362" s="13" t="s">
        <v>6499</v>
      </c>
      <c r="E362" s="17" t="s">
        <v>2559</v>
      </c>
    </row>
    <row r="363" spans="1:5">
      <c r="A363" s="9" t="s">
        <v>1034</v>
      </c>
      <c r="B363" s="13" t="s">
        <v>2561</v>
      </c>
      <c r="C363" s="13" t="s">
        <v>2069</v>
      </c>
      <c r="D363" s="13" t="s">
        <v>6195</v>
      </c>
      <c r="E363" s="17" t="s">
        <v>2271</v>
      </c>
    </row>
    <row r="364" spans="1:5">
      <c r="A364" s="9" t="s">
        <v>1034</v>
      </c>
      <c r="B364" s="13" t="s">
        <v>1152</v>
      </c>
      <c r="C364" s="13" t="s">
        <v>2566</v>
      </c>
      <c r="D364" s="13" t="s">
        <v>6500</v>
      </c>
      <c r="E364" s="17" t="s">
        <v>2568</v>
      </c>
    </row>
    <row r="365" spans="1:5">
      <c r="A365" s="9" t="s">
        <v>1034</v>
      </c>
      <c r="B365" s="13" t="s">
        <v>2570</v>
      </c>
      <c r="C365" s="13" t="s">
        <v>2571</v>
      </c>
      <c r="D365" s="13" t="s">
        <v>3006</v>
      </c>
      <c r="E365" s="17" t="s">
        <v>2395</v>
      </c>
    </row>
    <row r="366" spans="1:5">
      <c r="A366" s="9" t="s">
        <v>1034</v>
      </c>
      <c r="B366" s="13" t="s">
        <v>2572</v>
      </c>
      <c r="C366" s="13" t="s">
        <v>609</v>
      </c>
      <c r="D366" s="13" t="s">
        <v>6502</v>
      </c>
      <c r="E366" s="17" t="s">
        <v>2577</v>
      </c>
    </row>
    <row r="367" spans="1:5">
      <c r="A367" s="9" t="s">
        <v>1034</v>
      </c>
      <c r="B367" s="13" t="s">
        <v>627</v>
      </c>
      <c r="C367" s="13" t="s">
        <v>519</v>
      </c>
      <c r="D367" s="13" t="s">
        <v>6504</v>
      </c>
      <c r="E367" s="17" t="s">
        <v>1441</v>
      </c>
    </row>
    <row r="368" spans="1:5">
      <c r="A368" s="9" t="s">
        <v>1034</v>
      </c>
      <c r="B368" s="13" t="s">
        <v>1417</v>
      </c>
      <c r="C368" s="13" t="s">
        <v>2092</v>
      </c>
      <c r="D368" s="13" t="s">
        <v>2201</v>
      </c>
      <c r="E368" s="17" t="s">
        <v>2579</v>
      </c>
    </row>
    <row r="369" spans="1:5">
      <c r="A369" s="9" t="s">
        <v>1034</v>
      </c>
      <c r="B369" s="13" t="s">
        <v>1934</v>
      </c>
      <c r="C369" s="13" t="s">
        <v>2580</v>
      </c>
      <c r="D369" s="13" t="s">
        <v>5416</v>
      </c>
      <c r="E369" s="17" t="s">
        <v>2486</v>
      </c>
    </row>
    <row r="370" spans="1:5">
      <c r="A370" s="9" t="s">
        <v>1034</v>
      </c>
      <c r="B370" s="13" t="s">
        <v>1331</v>
      </c>
      <c r="C370" s="13" t="s">
        <v>2581</v>
      </c>
      <c r="D370" s="13" t="s">
        <v>6505</v>
      </c>
      <c r="E370" s="17" t="s">
        <v>2583</v>
      </c>
    </row>
    <row r="371" spans="1:5">
      <c r="A371" s="9" t="s">
        <v>1034</v>
      </c>
      <c r="B371" s="13" t="s">
        <v>2584</v>
      </c>
      <c r="C371" s="13" t="s">
        <v>1672</v>
      </c>
      <c r="D371" s="13" t="s">
        <v>6507</v>
      </c>
      <c r="E371" s="17" t="s">
        <v>866</v>
      </c>
    </row>
    <row r="372" spans="1:5">
      <c r="A372" s="9" t="s">
        <v>1034</v>
      </c>
      <c r="B372" s="13" t="s">
        <v>2589</v>
      </c>
      <c r="C372" s="13" t="s">
        <v>2590</v>
      </c>
      <c r="D372" s="13" t="s">
        <v>2943</v>
      </c>
      <c r="E372" s="17" t="s">
        <v>2108</v>
      </c>
    </row>
    <row r="373" spans="1:5">
      <c r="A373" s="9" t="s">
        <v>1034</v>
      </c>
      <c r="B373" s="13" t="s">
        <v>2592</v>
      </c>
      <c r="C373" s="13" t="s">
        <v>4</v>
      </c>
      <c r="D373" s="13" t="s">
        <v>6508</v>
      </c>
      <c r="E373" s="17" t="s">
        <v>2597</v>
      </c>
    </row>
    <row r="374" spans="1:5">
      <c r="A374" s="9" t="s">
        <v>1034</v>
      </c>
      <c r="B374" s="13" t="s">
        <v>278</v>
      </c>
      <c r="C374" s="13" t="s">
        <v>2600</v>
      </c>
      <c r="D374" s="13" t="s">
        <v>4927</v>
      </c>
      <c r="E374" s="17" t="s">
        <v>2604</v>
      </c>
    </row>
    <row r="375" spans="1:5">
      <c r="A375" s="9" t="s">
        <v>1034</v>
      </c>
      <c r="B375" s="13" t="s">
        <v>2607</v>
      </c>
      <c r="C375" s="13" t="s">
        <v>2263</v>
      </c>
      <c r="D375" s="13" t="s">
        <v>6509</v>
      </c>
      <c r="E375" s="17" t="s">
        <v>2608</v>
      </c>
    </row>
    <row r="376" spans="1:5">
      <c r="A376" s="9" t="s">
        <v>1034</v>
      </c>
      <c r="B376" s="13" t="s">
        <v>2611</v>
      </c>
      <c r="C376" s="13" t="s">
        <v>2612</v>
      </c>
      <c r="D376" s="13" t="s">
        <v>3567</v>
      </c>
      <c r="E376" s="17" t="s">
        <v>2614</v>
      </c>
    </row>
    <row r="377" spans="1:5">
      <c r="A377" s="9" t="s">
        <v>1034</v>
      </c>
      <c r="B377" s="13" t="s">
        <v>2616</v>
      </c>
      <c r="C377" s="13" t="s">
        <v>859</v>
      </c>
      <c r="D377" s="13" t="s">
        <v>2353</v>
      </c>
      <c r="E377" s="17" t="s">
        <v>2619</v>
      </c>
    </row>
    <row r="378" spans="1:5">
      <c r="A378" s="9" t="s">
        <v>1034</v>
      </c>
      <c r="B378" s="13" t="s">
        <v>2621</v>
      </c>
      <c r="C378" s="13" t="s">
        <v>2622</v>
      </c>
      <c r="D378" s="13" t="s">
        <v>5928</v>
      </c>
      <c r="E378" s="17" t="s">
        <v>2625</v>
      </c>
    </row>
    <row r="379" spans="1:5">
      <c r="A379" s="9" t="s">
        <v>1034</v>
      </c>
      <c r="B379" s="13" t="s">
        <v>15</v>
      </c>
      <c r="C379" s="13" t="s">
        <v>2626</v>
      </c>
      <c r="D379" s="13" t="s">
        <v>2215</v>
      </c>
      <c r="E379" s="17" t="s">
        <v>850</v>
      </c>
    </row>
    <row r="380" spans="1:5">
      <c r="A380" s="9" t="s">
        <v>1034</v>
      </c>
      <c r="B380" s="13" t="s">
        <v>1425</v>
      </c>
      <c r="C380" s="13" t="s">
        <v>2628</v>
      </c>
      <c r="D380" s="13" t="s">
        <v>6510</v>
      </c>
      <c r="E380" s="17" t="s">
        <v>1066</v>
      </c>
    </row>
    <row r="381" spans="1:5">
      <c r="A381" s="9" t="s">
        <v>1034</v>
      </c>
      <c r="B381" s="13" t="s">
        <v>2630</v>
      </c>
      <c r="C381" s="13" t="s">
        <v>262</v>
      </c>
      <c r="D381" s="13" t="s">
        <v>5671</v>
      </c>
      <c r="E381" s="17" t="s">
        <v>2631</v>
      </c>
    </row>
    <row r="382" spans="1:5">
      <c r="A382" s="9" t="s">
        <v>1034</v>
      </c>
      <c r="B382" s="13" t="s">
        <v>2603</v>
      </c>
      <c r="C382" s="13" t="s">
        <v>2634</v>
      </c>
      <c r="D382" s="13" t="s">
        <v>4791</v>
      </c>
      <c r="E382" s="17" t="s">
        <v>2637</v>
      </c>
    </row>
    <row r="383" spans="1:5">
      <c r="A383" s="9" t="s">
        <v>1034</v>
      </c>
      <c r="B383" s="13" t="s">
        <v>2638</v>
      </c>
      <c r="C383" s="13" t="s">
        <v>480</v>
      </c>
      <c r="D383" s="13" t="s">
        <v>123</v>
      </c>
      <c r="E383" s="17" t="s">
        <v>545</v>
      </c>
    </row>
    <row r="384" spans="1:5">
      <c r="A384" s="9" t="s">
        <v>1034</v>
      </c>
      <c r="B384" s="13" t="s">
        <v>2640</v>
      </c>
      <c r="C384" s="13" t="s">
        <v>2641</v>
      </c>
      <c r="D384" s="13" t="s">
        <v>372</v>
      </c>
      <c r="E384" s="17" t="s">
        <v>737</v>
      </c>
    </row>
    <row r="385" spans="1:5">
      <c r="A385" s="9" t="s">
        <v>1034</v>
      </c>
      <c r="B385" s="13" t="s">
        <v>2644</v>
      </c>
      <c r="C385" s="13" t="s">
        <v>2647</v>
      </c>
      <c r="D385" s="13" t="s">
        <v>6512</v>
      </c>
      <c r="E385" s="17" t="s">
        <v>2648</v>
      </c>
    </row>
    <row r="386" spans="1:5">
      <c r="A386" s="9" t="s">
        <v>1034</v>
      </c>
      <c r="B386" s="13" t="s">
        <v>2652</v>
      </c>
      <c r="C386" s="13" t="s">
        <v>2655</v>
      </c>
      <c r="D386" s="13" t="s">
        <v>611</v>
      </c>
      <c r="E386" s="17" t="s">
        <v>2658</v>
      </c>
    </row>
    <row r="387" spans="1:5">
      <c r="A387" s="9" t="s">
        <v>1034</v>
      </c>
      <c r="B387" s="13" t="s">
        <v>2454</v>
      </c>
      <c r="C387" s="13" t="s">
        <v>2455</v>
      </c>
      <c r="D387" s="13" t="s">
        <v>5207</v>
      </c>
      <c r="E387" s="17" t="s">
        <v>2661</v>
      </c>
    </row>
    <row r="388" spans="1:5">
      <c r="A388" s="9" t="s">
        <v>1034</v>
      </c>
      <c r="B388" s="13" t="s">
        <v>2148</v>
      </c>
      <c r="C388" s="13" t="s">
        <v>2662</v>
      </c>
      <c r="D388" s="13" t="s">
        <v>6513</v>
      </c>
      <c r="E388" s="17" t="s">
        <v>2664</v>
      </c>
    </row>
    <row r="389" spans="1:5">
      <c r="A389" s="9" t="s">
        <v>1034</v>
      </c>
      <c r="B389" s="13" t="s">
        <v>769</v>
      </c>
      <c r="C389" s="13" t="s">
        <v>1149</v>
      </c>
      <c r="D389" s="13" t="s">
        <v>974</v>
      </c>
      <c r="E389" s="17" t="s">
        <v>180</v>
      </c>
    </row>
    <row r="390" spans="1:5">
      <c r="A390" s="9" t="s">
        <v>1034</v>
      </c>
      <c r="B390" s="13" t="s">
        <v>2669</v>
      </c>
      <c r="C390" s="13" t="s">
        <v>2673</v>
      </c>
      <c r="D390" s="13" t="s">
        <v>4721</v>
      </c>
      <c r="E390" s="17" t="s">
        <v>2675</v>
      </c>
    </row>
    <row r="391" spans="1:5">
      <c r="A391" s="9" t="s">
        <v>1034</v>
      </c>
      <c r="B391" s="13" t="s">
        <v>2677</v>
      </c>
      <c r="C391" s="13" t="s">
        <v>811</v>
      </c>
      <c r="D391" s="13" t="s">
        <v>6514</v>
      </c>
      <c r="E391" s="17" t="s">
        <v>2681</v>
      </c>
    </row>
    <row r="392" spans="1:5">
      <c r="A392" s="9" t="s">
        <v>1034</v>
      </c>
      <c r="B392" s="13" t="s">
        <v>2683</v>
      </c>
      <c r="C392" s="13" t="s">
        <v>2686</v>
      </c>
      <c r="D392" s="13" t="s">
        <v>6516</v>
      </c>
      <c r="E392" s="17" t="s">
        <v>2687</v>
      </c>
    </row>
    <row r="393" spans="1:5">
      <c r="A393" s="9" t="s">
        <v>1034</v>
      </c>
      <c r="B393" s="13" t="s">
        <v>2688</v>
      </c>
      <c r="C393" s="13" t="s">
        <v>1466</v>
      </c>
      <c r="D393" s="13" t="s">
        <v>3715</v>
      </c>
      <c r="E393" s="17" t="s">
        <v>2689</v>
      </c>
    </row>
    <row r="394" spans="1:5">
      <c r="A394" s="9" t="s">
        <v>1034</v>
      </c>
      <c r="B394" s="13" t="s">
        <v>2690</v>
      </c>
      <c r="C394" s="13" t="s">
        <v>170</v>
      </c>
      <c r="D394" s="13" t="s">
        <v>6517</v>
      </c>
      <c r="E394" s="17" t="s">
        <v>2693</v>
      </c>
    </row>
    <row r="395" spans="1:5">
      <c r="A395" s="9" t="s">
        <v>1034</v>
      </c>
      <c r="B395" s="13" t="s">
        <v>2697</v>
      </c>
      <c r="C395" s="13" t="s">
        <v>2699</v>
      </c>
      <c r="D395" s="13" t="s">
        <v>5067</v>
      </c>
      <c r="E395" s="17" t="s">
        <v>2702</v>
      </c>
    </row>
    <row r="396" spans="1:5">
      <c r="A396" s="9" t="s">
        <v>1034</v>
      </c>
      <c r="B396" s="13" t="s">
        <v>2308</v>
      </c>
      <c r="C396" s="13" t="s">
        <v>2706</v>
      </c>
      <c r="D396" s="13" t="s">
        <v>5305</v>
      </c>
      <c r="E396" s="17" t="s">
        <v>2708</v>
      </c>
    </row>
    <row r="397" spans="1:5">
      <c r="A397" s="9" t="s">
        <v>1034</v>
      </c>
      <c r="B397" s="13" t="s">
        <v>2710</v>
      </c>
      <c r="C397" s="13" t="s">
        <v>2713</v>
      </c>
      <c r="D397" s="13" t="s">
        <v>6347</v>
      </c>
      <c r="E397" s="17" t="s">
        <v>2717</v>
      </c>
    </row>
    <row r="398" spans="1:5">
      <c r="A398" s="9" t="s">
        <v>1034</v>
      </c>
      <c r="B398" s="13" t="s">
        <v>1041</v>
      </c>
      <c r="C398" s="13" t="s">
        <v>2718</v>
      </c>
      <c r="D398" s="13" t="s">
        <v>5647</v>
      </c>
      <c r="E398" s="17" t="s">
        <v>667</v>
      </c>
    </row>
    <row r="399" spans="1:5">
      <c r="A399" s="9" t="s">
        <v>1034</v>
      </c>
      <c r="B399" s="13" t="s">
        <v>2725</v>
      </c>
      <c r="C399" s="13" t="s">
        <v>901</v>
      </c>
      <c r="D399" s="13" t="s">
        <v>3537</v>
      </c>
      <c r="E399" s="17" t="s">
        <v>2726</v>
      </c>
    </row>
    <row r="400" spans="1:5">
      <c r="A400" s="9" t="s">
        <v>1034</v>
      </c>
      <c r="B400" s="13" t="s">
        <v>2730</v>
      </c>
      <c r="C400" s="13" t="s">
        <v>2731</v>
      </c>
      <c r="D400" s="13" t="s">
        <v>3112</v>
      </c>
      <c r="E400" s="17" t="s">
        <v>2538</v>
      </c>
    </row>
    <row r="401" spans="1:5">
      <c r="A401" s="9" t="s">
        <v>1034</v>
      </c>
      <c r="B401" s="13" t="s">
        <v>2736</v>
      </c>
      <c r="C401" s="13" t="s">
        <v>2739</v>
      </c>
      <c r="D401" s="13" t="s">
        <v>6518</v>
      </c>
      <c r="E401" s="17" t="s">
        <v>2743</v>
      </c>
    </row>
    <row r="402" spans="1:5">
      <c r="A402" s="9" t="s">
        <v>1034</v>
      </c>
      <c r="B402" s="13" t="s">
        <v>2744</v>
      </c>
      <c r="C402" s="13" t="s">
        <v>2746</v>
      </c>
      <c r="D402" s="13" t="s">
        <v>6519</v>
      </c>
      <c r="E402" s="17" t="s">
        <v>1224</v>
      </c>
    </row>
    <row r="403" spans="1:5">
      <c r="A403" s="9" t="s">
        <v>1034</v>
      </c>
      <c r="B403" s="13" t="s">
        <v>2056</v>
      </c>
      <c r="C403" s="13" t="s">
        <v>602</v>
      </c>
      <c r="D403" s="13" t="s">
        <v>6520</v>
      </c>
      <c r="E403" s="17" t="s">
        <v>2751</v>
      </c>
    </row>
    <row r="404" spans="1:5">
      <c r="A404" s="9" t="s">
        <v>1034</v>
      </c>
      <c r="B404" s="13" t="s">
        <v>2756</v>
      </c>
      <c r="C404" s="13" t="s">
        <v>2759</v>
      </c>
      <c r="D404" s="13" t="s">
        <v>416</v>
      </c>
      <c r="E404" s="17" t="s">
        <v>2761</v>
      </c>
    </row>
    <row r="405" spans="1:5">
      <c r="A405" s="9" t="s">
        <v>1034</v>
      </c>
      <c r="B405" s="13" t="s">
        <v>2178</v>
      </c>
      <c r="C405" s="13" t="s">
        <v>2762</v>
      </c>
      <c r="D405" s="13" t="s">
        <v>1349</v>
      </c>
      <c r="E405" s="17" t="s">
        <v>2765</v>
      </c>
    </row>
    <row r="406" spans="1:5">
      <c r="A406" s="9" t="s">
        <v>1034</v>
      </c>
      <c r="B406" s="13" t="s">
        <v>2737</v>
      </c>
      <c r="C406" s="13" t="s">
        <v>36</v>
      </c>
      <c r="D406" s="13" t="s">
        <v>6522</v>
      </c>
      <c r="E406" s="17" t="s">
        <v>2767</v>
      </c>
    </row>
    <row r="407" spans="1:5">
      <c r="A407" s="9" t="s">
        <v>1034</v>
      </c>
      <c r="B407" s="13" t="s">
        <v>1817</v>
      </c>
      <c r="C407" s="13" t="s">
        <v>2400</v>
      </c>
      <c r="D407" s="13" t="s">
        <v>6398</v>
      </c>
      <c r="E407" s="17" t="s">
        <v>2770</v>
      </c>
    </row>
    <row r="408" spans="1:5">
      <c r="A408" s="9" t="s">
        <v>1034</v>
      </c>
      <c r="B408" s="13" t="s">
        <v>1340</v>
      </c>
      <c r="C408" s="13" t="s">
        <v>2773</v>
      </c>
      <c r="D408" s="13" t="s">
        <v>6524</v>
      </c>
      <c r="E408" s="17" t="s">
        <v>2242</v>
      </c>
    </row>
    <row r="409" spans="1:5">
      <c r="A409" s="9" t="s">
        <v>1034</v>
      </c>
      <c r="B409" s="13" t="s">
        <v>1540</v>
      </c>
      <c r="C409" s="13" t="s">
        <v>2775</v>
      </c>
      <c r="D409" s="13" t="s">
        <v>6526</v>
      </c>
      <c r="E409" s="17" t="s">
        <v>1800</v>
      </c>
    </row>
    <row r="410" spans="1:5">
      <c r="A410" s="9" t="s">
        <v>1034</v>
      </c>
      <c r="B410" s="13" t="s">
        <v>2778</v>
      </c>
      <c r="C410" s="13" t="s">
        <v>1368</v>
      </c>
      <c r="D410" s="13" t="s">
        <v>2872</v>
      </c>
      <c r="E410" s="17" t="s">
        <v>1755</v>
      </c>
    </row>
    <row r="411" spans="1:5">
      <c r="A411" s="9" t="s">
        <v>1034</v>
      </c>
      <c r="B411" s="13" t="s">
        <v>2781</v>
      </c>
      <c r="C411" s="13" t="s">
        <v>891</v>
      </c>
      <c r="D411" s="13" t="s">
        <v>6528</v>
      </c>
      <c r="E411" s="17" t="s">
        <v>2786</v>
      </c>
    </row>
    <row r="412" spans="1:5">
      <c r="A412" s="9" t="s">
        <v>1034</v>
      </c>
      <c r="B412" s="13" t="s">
        <v>2790</v>
      </c>
      <c r="C412" s="13" t="s">
        <v>1422</v>
      </c>
      <c r="D412" s="13" t="s">
        <v>3753</v>
      </c>
      <c r="E412" s="17" t="s">
        <v>1085</v>
      </c>
    </row>
    <row r="413" spans="1:5">
      <c r="A413" s="9" t="s">
        <v>1034</v>
      </c>
      <c r="B413" s="13" t="s">
        <v>370</v>
      </c>
      <c r="C413" s="13" t="s">
        <v>245</v>
      </c>
      <c r="D413" s="13" t="s">
        <v>4201</v>
      </c>
      <c r="E413" s="17" t="s">
        <v>1361</v>
      </c>
    </row>
    <row r="414" spans="1:5" ht="15.5">
      <c r="A414" s="9" t="s">
        <v>1034</v>
      </c>
      <c r="B414" s="13" t="s">
        <v>71</v>
      </c>
      <c r="C414" s="13" t="s">
        <v>1531</v>
      </c>
      <c r="D414" s="13" t="s">
        <v>6530</v>
      </c>
      <c r="E414" s="17" t="s">
        <v>429</v>
      </c>
    </row>
    <row r="415" spans="1:5" ht="15.5">
      <c r="A415" s="8" t="s">
        <v>297</v>
      </c>
      <c r="B415" s="12" t="s">
        <v>2019</v>
      </c>
      <c r="C415" s="12"/>
      <c r="D415" s="12" t="s">
        <v>6531</v>
      </c>
      <c r="E415" s="16" t="s">
        <v>2795</v>
      </c>
    </row>
    <row r="416" spans="1:5">
      <c r="A416" s="9" t="s">
        <v>297</v>
      </c>
      <c r="B416" s="13" t="s">
        <v>2799</v>
      </c>
      <c r="C416" s="13" t="s">
        <v>2076</v>
      </c>
      <c r="D416" s="13" t="s">
        <v>3335</v>
      </c>
      <c r="E416" s="17" t="s">
        <v>2800</v>
      </c>
    </row>
    <row r="417" spans="1:5">
      <c r="A417" s="9" t="s">
        <v>297</v>
      </c>
      <c r="B417" s="13" t="s">
        <v>2174</v>
      </c>
      <c r="C417" s="13" t="s">
        <v>2801</v>
      </c>
      <c r="D417" s="13" t="s">
        <v>5471</v>
      </c>
      <c r="E417" s="17" t="s">
        <v>2805</v>
      </c>
    </row>
    <row r="418" spans="1:5">
      <c r="A418" s="9" t="s">
        <v>297</v>
      </c>
      <c r="B418" s="13" t="s">
        <v>2807</v>
      </c>
      <c r="C418" s="13" t="s">
        <v>2814</v>
      </c>
      <c r="D418" s="13" t="s">
        <v>5903</v>
      </c>
      <c r="E418" s="17" t="s">
        <v>2815</v>
      </c>
    </row>
    <row r="419" spans="1:5">
      <c r="A419" s="9" t="s">
        <v>297</v>
      </c>
      <c r="B419" s="13" t="s">
        <v>1275</v>
      </c>
      <c r="C419" s="13" t="s">
        <v>1792</v>
      </c>
      <c r="D419" s="13" t="s">
        <v>3002</v>
      </c>
      <c r="E419" s="17" t="s">
        <v>2818</v>
      </c>
    </row>
    <row r="420" spans="1:5">
      <c r="A420" s="9" t="s">
        <v>297</v>
      </c>
      <c r="B420" s="13" t="s">
        <v>2819</v>
      </c>
      <c r="C420" s="13" t="s">
        <v>1798</v>
      </c>
      <c r="D420" s="13" t="s">
        <v>6533</v>
      </c>
      <c r="E420" s="17" t="s">
        <v>2820</v>
      </c>
    </row>
    <row r="421" spans="1:5">
      <c r="A421" s="9" t="s">
        <v>297</v>
      </c>
      <c r="B421" s="13" t="s">
        <v>2822</v>
      </c>
      <c r="C421" s="13" t="s">
        <v>1622</v>
      </c>
      <c r="D421" s="13" t="s">
        <v>6535</v>
      </c>
      <c r="E421" s="17" t="s">
        <v>2823</v>
      </c>
    </row>
    <row r="422" spans="1:5">
      <c r="A422" s="9" t="s">
        <v>297</v>
      </c>
      <c r="B422" s="13" t="s">
        <v>2824</v>
      </c>
      <c r="C422" s="13" t="s">
        <v>45</v>
      </c>
      <c r="D422" s="13" t="s">
        <v>6536</v>
      </c>
      <c r="E422" s="17" t="s">
        <v>2827</v>
      </c>
    </row>
    <row r="423" spans="1:5">
      <c r="A423" s="9" t="s">
        <v>297</v>
      </c>
      <c r="B423" s="13" t="s">
        <v>2831</v>
      </c>
      <c r="C423" s="13" t="s">
        <v>2833</v>
      </c>
      <c r="D423" s="13" t="s">
        <v>6537</v>
      </c>
      <c r="E423" s="17" t="s">
        <v>2839</v>
      </c>
    </row>
    <row r="424" spans="1:5">
      <c r="A424" s="9" t="s">
        <v>297</v>
      </c>
      <c r="B424" s="13" t="s">
        <v>2841</v>
      </c>
      <c r="C424" s="13" t="s">
        <v>2842</v>
      </c>
      <c r="D424" s="13" t="s">
        <v>6538</v>
      </c>
      <c r="E424" s="17" t="s">
        <v>2844</v>
      </c>
    </row>
    <row r="425" spans="1:5">
      <c r="A425" s="9" t="s">
        <v>297</v>
      </c>
      <c r="B425" s="13" t="s">
        <v>1465</v>
      </c>
      <c r="C425" s="13" t="s">
        <v>2848</v>
      </c>
      <c r="D425" s="13" t="s">
        <v>6539</v>
      </c>
      <c r="E425" s="17" t="s">
        <v>2849</v>
      </c>
    </row>
    <row r="426" spans="1:5">
      <c r="A426" s="9" t="s">
        <v>297</v>
      </c>
      <c r="B426" s="13" t="s">
        <v>2855</v>
      </c>
      <c r="C426" s="13" t="s">
        <v>2857</v>
      </c>
      <c r="D426" s="13" t="s">
        <v>6540</v>
      </c>
      <c r="E426" s="17" t="s">
        <v>1419</v>
      </c>
    </row>
    <row r="427" spans="1:5">
      <c r="A427" s="9" t="s">
        <v>297</v>
      </c>
      <c r="B427" s="13" t="s">
        <v>2860</v>
      </c>
      <c r="C427" s="13" t="s">
        <v>1690</v>
      </c>
      <c r="D427" s="13" t="s">
        <v>5797</v>
      </c>
      <c r="E427" s="17" t="s">
        <v>2862</v>
      </c>
    </row>
    <row r="428" spans="1:5">
      <c r="A428" s="9" t="s">
        <v>297</v>
      </c>
      <c r="B428" s="13" t="s">
        <v>2695</v>
      </c>
      <c r="C428" s="13" t="s">
        <v>350</v>
      </c>
      <c r="D428" s="13" t="s">
        <v>6541</v>
      </c>
      <c r="E428" s="17" t="s">
        <v>1070</v>
      </c>
    </row>
    <row r="429" spans="1:5">
      <c r="A429" s="9" t="s">
        <v>297</v>
      </c>
      <c r="B429" s="13" t="s">
        <v>2863</v>
      </c>
      <c r="C429" s="13" t="s">
        <v>2636</v>
      </c>
      <c r="D429" s="13" t="s">
        <v>5773</v>
      </c>
      <c r="E429" s="17" t="s">
        <v>2772</v>
      </c>
    </row>
    <row r="430" spans="1:5">
      <c r="A430" s="9" t="s">
        <v>297</v>
      </c>
      <c r="B430" s="13" t="s">
        <v>2865</v>
      </c>
      <c r="C430" s="13" t="s">
        <v>2868</v>
      </c>
      <c r="D430" s="13" t="s">
        <v>6542</v>
      </c>
      <c r="E430" s="17" t="s">
        <v>2874</v>
      </c>
    </row>
    <row r="431" spans="1:5">
      <c r="A431" s="9" t="s">
        <v>297</v>
      </c>
      <c r="B431" s="13" t="s">
        <v>1757</v>
      </c>
      <c r="C431" s="13" t="s">
        <v>646</v>
      </c>
      <c r="D431" s="13" t="s">
        <v>6543</v>
      </c>
      <c r="E431" s="17" t="s">
        <v>2877</v>
      </c>
    </row>
    <row r="432" spans="1:5">
      <c r="A432" s="9" t="s">
        <v>297</v>
      </c>
      <c r="B432" s="13" t="s">
        <v>2880</v>
      </c>
      <c r="C432" s="13" t="s">
        <v>40</v>
      </c>
      <c r="D432" s="13" t="s">
        <v>5801</v>
      </c>
      <c r="E432" s="17" t="s">
        <v>2881</v>
      </c>
    </row>
    <row r="433" spans="1:5">
      <c r="A433" s="9" t="s">
        <v>297</v>
      </c>
      <c r="B433" s="13" t="s">
        <v>2883</v>
      </c>
      <c r="C433" s="13" t="s">
        <v>2885</v>
      </c>
      <c r="D433" s="13" t="s">
        <v>2528</v>
      </c>
      <c r="E433" s="17" t="s">
        <v>2888</v>
      </c>
    </row>
    <row r="434" spans="1:5">
      <c r="A434" s="9" t="s">
        <v>297</v>
      </c>
      <c r="B434" s="13" t="s">
        <v>2892</v>
      </c>
      <c r="C434" s="13" t="s">
        <v>484</v>
      </c>
      <c r="D434" s="13" t="s">
        <v>5413</v>
      </c>
      <c r="E434" s="17" t="s">
        <v>2307</v>
      </c>
    </row>
    <row r="435" spans="1:5">
      <c r="A435" s="9" t="s">
        <v>297</v>
      </c>
      <c r="B435" s="13" t="s">
        <v>2893</v>
      </c>
      <c r="C435" s="13" t="s">
        <v>2722</v>
      </c>
      <c r="D435" s="13" t="s">
        <v>6544</v>
      </c>
      <c r="E435" s="17" t="s">
        <v>2895</v>
      </c>
    </row>
    <row r="436" spans="1:5">
      <c r="A436" s="9" t="s">
        <v>297</v>
      </c>
      <c r="B436" s="13" t="s">
        <v>2899</v>
      </c>
      <c r="C436" s="13" t="s">
        <v>2901</v>
      </c>
      <c r="D436" s="13" t="s">
        <v>3411</v>
      </c>
      <c r="E436" s="17" t="s">
        <v>2903</v>
      </c>
    </row>
    <row r="437" spans="1:5">
      <c r="A437" s="9" t="s">
        <v>297</v>
      </c>
      <c r="B437" s="13" t="s">
        <v>2594</v>
      </c>
      <c r="C437" s="13" t="s">
        <v>1217</v>
      </c>
      <c r="D437" s="13" t="s">
        <v>4771</v>
      </c>
      <c r="E437" s="17" t="s">
        <v>2910</v>
      </c>
    </row>
    <row r="438" spans="1:5">
      <c r="A438" s="9" t="s">
        <v>297</v>
      </c>
      <c r="B438" s="13" t="s">
        <v>2913</v>
      </c>
      <c r="C438" s="13" t="s">
        <v>2917</v>
      </c>
      <c r="D438" s="13" t="s">
        <v>6318</v>
      </c>
      <c r="E438" s="17" t="s">
        <v>2920</v>
      </c>
    </row>
    <row r="439" spans="1:5">
      <c r="A439" s="9" t="s">
        <v>297</v>
      </c>
      <c r="B439" s="13" t="s">
        <v>2924</v>
      </c>
      <c r="C439" s="13" t="s">
        <v>2650</v>
      </c>
      <c r="D439" s="13" t="s">
        <v>6545</v>
      </c>
      <c r="E439" s="17" t="s">
        <v>2925</v>
      </c>
    </row>
    <row r="440" spans="1:5">
      <c r="A440" s="9" t="s">
        <v>297</v>
      </c>
      <c r="B440" s="13" t="s">
        <v>2928</v>
      </c>
      <c r="C440" s="13" t="s">
        <v>2931</v>
      </c>
      <c r="D440" s="13" t="s">
        <v>1687</v>
      </c>
      <c r="E440" s="17" t="s">
        <v>2535</v>
      </c>
    </row>
    <row r="441" spans="1:5">
      <c r="A441" s="9" t="s">
        <v>297</v>
      </c>
      <c r="B441" s="13" t="s">
        <v>715</v>
      </c>
      <c r="C441" s="13" t="s">
        <v>2129</v>
      </c>
      <c r="D441" s="13" t="s">
        <v>6546</v>
      </c>
      <c r="E441" s="17" t="s">
        <v>2933</v>
      </c>
    </row>
    <row r="442" spans="1:5">
      <c r="A442" s="9" t="s">
        <v>297</v>
      </c>
      <c r="B442" s="13" t="s">
        <v>2940</v>
      </c>
      <c r="C442" s="13" t="s">
        <v>1808</v>
      </c>
      <c r="D442" s="13" t="s">
        <v>5679</v>
      </c>
      <c r="E442" s="17" t="s">
        <v>2944</v>
      </c>
    </row>
    <row r="443" spans="1:5">
      <c r="A443" s="9" t="s">
        <v>297</v>
      </c>
      <c r="B443" s="13" t="s">
        <v>2948</v>
      </c>
      <c r="C443" s="13" t="s">
        <v>2753</v>
      </c>
      <c r="D443" s="13" t="s">
        <v>5339</v>
      </c>
      <c r="E443" s="17" t="s">
        <v>1318</v>
      </c>
    </row>
    <row r="444" spans="1:5">
      <c r="A444" s="9" t="s">
        <v>297</v>
      </c>
      <c r="B444" s="13" t="s">
        <v>1859</v>
      </c>
      <c r="C444" s="13" t="s">
        <v>2555</v>
      </c>
      <c r="D444" s="13" t="s">
        <v>6547</v>
      </c>
      <c r="E444" s="17" t="s">
        <v>2950</v>
      </c>
    </row>
    <row r="445" spans="1:5">
      <c r="A445" s="9" t="s">
        <v>297</v>
      </c>
      <c r="B445" s="13" t="s">
        <v>2952</v>
      </c>
      <c r="C445" s="13" t="s">
        <v>1471</v>
      </c>
      <c r="D445" s="13" t="s">
        <v>523</v>
      </c>
      <c r="E445" s="17" t="s">
        <v>2493</v>
      </c>
    </row>
    <row r="446" spans="1:5">
      <c r="A446" s="9" t="s">
        <v>297</v>
      </c>
      <c r="B446" s="13" t="s">
        <v>2957</v>
      </c>
      <c r="C446" s="13" t="s">
        <v>1888</v>
      </c>
      <c r="D446" s="13" t="s">
        <v>251</v>
      </c>
      <c r="E446" s="17" t="s">
        <v>2963</v>
      </c>
    </row>
    <row r="447" spans="1:5">
      <c r="A447" s="9" t="s">
        <v>297</v>
      </c>
      <c r="B447" s="13" t="s">
        <v>2964</v>
      </c>
      <c r="C447" s="13" t="s">
        <v>2960</v>
      </c>
      <c r="D447" s="13" t="s">
        <v>5028</v>
      </c>
      <c r="E447" s="17" t="s">
        <v>2965</v>
      </c>
    </row>
    <row r="448" spans="1:5">
      <c r="A448" s="9" t="s">
        <v>297</v>
      </c>
      <c r="B448" s="13" t="s">
        <v>1715</v>
      </c>
      <c r="C448" s="13" t="s">
        <v>2887</v>
      </c>
      <c r="D448" s="13" t="s">
        <v>1783</v>
      </c>
      <c r="E448" s="17" t="s">
        <v>2966</v>
      </c>
    </row>
    <row r="449" spans="1:5">
      <c r="A449" s="9" t="s">
        <v>297</v>
      </c>
      <c r="B449" s="13" t="s">
        <v>2969</v>
      </c>
      <c r="C449" s="13" t="s">
        <v>2971</v>
      </c>
      <c r="D449" s="13" t="s">
        <v>6548</v>
      </c>
      <c r="E449" s="17" t="s">
        <v>594</v>
      </c>
    </row>
    <row r="450" spans="1:5">
      <c r="A450" s="9" t="s">
        <v>297</v>
      </c>
      <c r="B450" s="13" t="s">
        <v>2698</v>
      </c>
      <c r="C450" s="13" t="s">
        <v>690</v>
      </c>
      <c r="D450" s="13" t="s">
        <v>6549</v>
      </c>
      <c r="E450" s="17" t="s">
        <v>1664</v>
      </c>
    </row>
    <row r="451" spans="1:5">
      <c r="A451" s="9" t="s">
        <v>297</v>
      </c>
      <c r="B451" s="13" t="s">
        <v>731</v>
      </c>
      <c r="C451" s="13" t="s">
        <v>2972</v>
      </c>
      <c r="D451" s="13" t="s">
        <v>6550</v>
      </c>
      <c r="E451" s="17" t="s">
        <v>2975</v>
      </c>
    </row>
    <row r="452" spans="1:5">
      <c r="A452" s="9" t="s">
        <v>297</v>
      </c>
      <c r="B452" s="13" t="s">
        <v>2161</v>
      </c>
      <c r="C452" s="13" t="s">
        <v>2976</v>
      </c>
      <c r="D452" s="13" t="s">
        <v>6551</v>
      </c>
      <c r="E452" s="17" t="s">
        <v>851</v>
      </c>
    </row>
    <row r="453" spans="1:5">
      <c r="A453" s="9" t="s">
        <v>297</v>
      </c>
      <c r="B453" s="13" t="s">
        <v>2527</v>
      </c>
      <c r="C453" s="13" t="s">
        <v>2170</v>
      </c>
      <c r="D453" s="13" t="s">
        <v>197</v>
      </c>
      <c r="E453" s="17" t="s">
        <v>2984</v>
      </c>
    </row>
    <row r="454" spans="1:5">
      <c r="A454" s="9" t="s">
        <v>297</v>
      </c>
      <c r="B454" s="13" t="s">
        <v>2988</v>
      </c>
      <c r="C454" s="13" t="s">
        <v>501</v>
      </c>
      <c r="D454" s="13" t="s">
        <v>1662</v>
      </c>
      <c r="E454" s="17" t="s">
        <v>2989</v>
      </c>
    </row>
    <row r="455" spans="1:5">
      <c r="A455" s="9" t="s">
        <v>297</v>
      </c>
      <c r="B455" s="13" t="s">
        <v>805</v>
      </c>
      <c r="C455" s="13" t="s">
        <v>2993</v>
      </c>
      <c r="D455" s="13" t="s">
        <v>6473</v>
      </c>
      <c r="E455" s="17" t="s">
        <v>1735</v>
      </c>
    </row>
    <row r="456" spans="1:5">
      <c r="A456" s="9" t="s">
        <v>297</v>
      </c>
      <c r="B456" s="13" t="s">
        <v>870</v>
      </c>
      <c r="C456" s="13" t="s">
        <v>1837</v>
      </c>
      <c r="D456" s="13" t="s">
        <v>6553</v>
      </c>
      <c r="E456" s="17" t="s">
        <v>1658</v>
      </c>
    </row>
    <row r="457" spans="1:5">
      <c r="A457" s="9" t="s">
        <v>297</v>
      </c>
      <c r="B457" s="13" t="s">
        <v>2994</v>
      </c>
      <c r="C457" s="13" t="s">
        <v>1259</v>
      </c>
      <c r="D457" s="13" t="s">
        <v>6554</v>
      </c>
      <c r="E457" s="17" t="s">
        <v>2999</v>
      </c>
    </row>
    <row r="458" spans="1:5">
      <c r="A458" s="9" t="s">
        <v>297</v>
      </c>
      <c r="B458" s="13" t="s">
        <v>3001</v>
      </c>
      <c r="C458" s="13" t="s">
        <v>2846</v>
      </c>
      <c r="D458" s="13" t="s">
        <v>6555</v>
      </c>
      <c r="E458" s="17" t="s">
        <v>3003</v>
      </c>
    </row>
    <row r="459" spans="1:5" ht="15.5">
      <c r="A459" s="9" t="s">
        <v>297</v>
      </c>
      <c r="B459" s="13" t="s">
        <v>3008</v>
      </c>
      <c r="C459" s="13" t="s">
        <v>3009</v>
      </c>
      <c r="D459" s="13" t="s">
        <v>6556</v>
      </c>
      <c r="E459" s="17" t="s">
        <v>2633</v>
      </c>
    </row>
    <row r="460" spans="1:5" ht="15.5">
      <c r="A460" s="8" t="s">
        <v>418</v>
      </c>
      <c r="B460" s="12" t="s">
        <v>2894</v>
      </c>
      <c r="C460" s="12"/>
      <c r="D460" s="12" t="s">
        <v>6558</v>
      </c>
      <c r="E460" s="16" t="s">
        <v>2025</v>
      </c>
    </row>
    <row r="461" spans="1:5">
      <c r="A461" s="9" t="s">
        <v>418</v>
      </c>
      <c r="B461" s="13" t="s">
        <v>3010</v>
      </c>
      <c r="C461" s="13" t="s">
        <v>3011</v>
      </c>
      <c r="D461" s="13" t="s">
        <v>6559</v>
      </c>
      <c r="E461" s="17" t="s">
        <v>712</v>
      </c>
    </row>
    <row r="462" spans="1:5">
      <c r="A462" s="9" t="s">
        <v>418</v>
      </c>
      <c r="B462" s="13" t="s">
        <v>1834</v>
      </c>
      <c r="C462" s="13" t="s">
        <v>3013</v>
      </c>
      <c r="D462" s="13" t="s">
        <v>377</v>
      </c>
      <c r="E462" s="17" t="s">
        <v>128</v>
      </c>
    </row>
    <row r="463" spans="1:5">
      <c r="A463" s="9" t="s">
        <v>418</v>
      </c>
      <c r="B463" s="13" t="s">
        <v>1090</v>
      </c>
      <c r="C463" s="13" t="s">
        <v>3015</v>
      </c>
      <c r="D463" s="13" t="s">
        <v>6560</v>
      </c>
      <c r="E463" s="17" t="s">
        <v>3019</v>
      </c>
    </row>
    <row r="464" spans="1:5">
      <c r="A464" s="9" t="s">
        <v>418</v>
      </c>
      <c r="B464" s="13" t="s">
        <v>3020</v>
      </c>
      <c r="C464" s="13" t="s">
        <v>3021</v>
      </c>
      <c r="D464" s="13" t="s">
        <v>6561</v>
      </c>
      <c r="E464" s="17" t="s">
        <v>3026</v>
      </c>
    </row>
    <row r="465" spans="1:5">
      <c r="A465" s="9" t="s">
        <v>418</v>
      </c>
      <c r="B465" s="13" t="s">
        <v>3028</v>
      </c>
      <c r="C465" s="13" t="s">
        <v>3029</v>
      </c>
      <c r="D465" s="13" t="s">
        <v>5657</v>
      </c>
      <c r="E465" s="17" t="s">
        <v>2696</v>
      </c>
    </row>
    <row r="466" spans="1:5">
      <c r="A466" s="9" t="s">
        <v>418</v>
      </c>
      <c r="B466" s="13" t="s">
        <v>3031</v>
      </c>
      <c r="C466" s="13" t="s">
        <v>2245</v>
      </c>
      <c r="D466" s="13" t="s">
        <v>6562</v>
      </c>
      <c r="E466" s="17" t="s">
        <v>1064</v>
      </c>
    </row>
    <row r="467" spans="1:5">
      <c r="A467" s="9" t="s">
        <v>418</v>
      </c>
      <c r="B467" s="13" t="s">
        <v>3033</v>
      </c>
      <c r="C467" s="13" t="s">
        <v>1900</v>
      </c>
      <c r="D467" s="13" t="s">
        <v>6563</v>
      </c>
      <c r="E467" s="17" t="s">
        <v>1021</v>
      </c>
    </row>
    <row r="468" spans="1:5">
      <c r="A468" s="9" t="s">
        <v>418</v>
      </c>
      <c r="B468" s="13" t="s">
        <v>985</v>
      </c>
      <c r="C468" s="13" t="s">
        <v>3004</v>
      </c>
      <c r="D468" s="13" t="s">
        <v>3424</v>
      </c>
      <c r="E468" s="17" t="s">
        <v>1028</v>
      </c>
    </row>
    <row r="469" spans="1:5">
      <c r="A469" s="9" t="s">
        <v>418</v>
      </c>
      <c r="B469" s="13" t="s">
        <v>3036</v>
      </c>
      <c r="C469" s="13" t="s">
        <v>3040</v>
      </c>
      <c r="D469" s="13" t="s">
        <v>5939</v>
      </c>
      <c r="E469" s="17" t="s">
        <v>3043</v>
      </c>
    </row>
    <row r="470" spans="1:5">
      <c r="A470" s="9" t="s">
        <v>418</v>
      </c>
      <c r="B470" s="13" t="s">
        <v>3047</v>
      </c>
      <c r="C470" s="13" t="s">
        <v>1871</v>
      </c>
      <c r="D470" s="13" t="s">
        <v>2911</v>
      </c>
      <c r="E470" s="17" t="s">
        <v>3052</v>
      </c>
    </row>
    <row r="471" spans="1:5">
      <c r="A471" s="9" t="s">
        <v>418</v>
      </c>
      <c r="B471" s="13" t="s">
        <v>3056</v>
      </c>
      <c r="C471" s="13" t="s">
        <v>3062</v>
      </c>
      <c r="D471" s="13" t="s">
        <v>6564</v>
      </c>
      <c r="E471" s="17" t="s">
        <v>777</v>
      </c>
    </row>
    <row r="472" spans="1:5">
      <c r="A472" s="9" t="s">
        <v>418</v>
      </c>
      <c r="B472" s="13" t="s">
        <v>1017</v>
      </c>
      <c r="C472" s="13" t="s">
        <v>3066</v>
      </c>
      <c r="D472" s="13" t="s">
        <v>1803</v>
      </c>
      <c r="E472" s="17" t="s">
        <v>3067</v>
      </c>
    </row>
    <row r="473" spans="1:5">
      <c r="A473" s="9" t="s">
        <v>418</v>
      </c>
      <c r="B473" s="13" t="s">
        <v>3068</v>
      </c>
      <c r="C473" s="13" t="s">
        <v>3073</v>
      </c>
      <c r="D473" s="13" t="s">
        <v>6565</v>
      </c>
      <c r="E473" s="17" t="s">
        <v>3076</v>
      </c>
    </row>
    <row r="474" spans="1:5">
      <c r="A474" s="9" t="s">
        <v>418</v>
      </c>
      <c r="B474" s="13" t="s">
        <v>2949</v>
      </c>
      <c r="C474" s="13" t="s">
        <v>1136</v>
      </c>
      <c r="D474" s="13" t="s">
        <v>1230</v>
      </c>
      <c r="E474" s="17" t="s">
        <v>121</v>
      </c>
    </row>
    <row r="475" spans="1:5">
      <c r="A475" s="9" t="s">
        <v>418</v>
      </c>
      <c r="B475" s="13" t="s">
        <v>3077</v>
      </c>
      <c r="C475" s="13" t="s">
        <v>2956</v>
      </c>
      <c r="D475" s="13" t="s">
        <v>6567</v>
      </c>
      <c r="E475" s="17" t="s">
        <v>1563</v>
      </c>
    </row>
    <row r="476" spans="1:5">
      <c r="A476" s="9" t="s">
        <v>418</v>
      </c>
      <c r="B476" s="13" t="s">
        <v>3078</v>
      </c>
      <c r="C476" s="13" t="s">
        <v>3080</v>
      </c>
      <c r="D476" s="13" t="s">
        <v>2922</v>
      </c>
      <c r="E476" s="17" t="s">
        <v>3082</v>
      </c>
    </row>
    <row r="477" spans="1:5">
      <c r="A477" s="9" t="s">
        <v>418</v>
      </c>
      <c r="B477" s="13" t="s">
        <v>3083</v>
      </c>
      <c r="C477" s="13" t="s">
        <v>3084</v>
      </c>
      <c r="D477" s="13" t="s">
        <v>6568</v>
      </c>
      <c r="E477" s="17" t="s">
        <v>294</v>
      </c>
    </row>
    <row r="478" spans="1:5">
      <c r="A478" s="9" t="s">
        <v>418</v>
      </c>
      <c r="B478" s="13" t="s">
        <v>2979</v>
      </c>
      <c r="C478" s="13" t="s">
        <v>3086</v>
      </c>
      <c r="D478" s="13" t="s">
        <v>6569</v>
      </c>
      <c r="E478" s="17" t="s">
        <v>3089</v>
      </c>
    </row>
    <row r="479" spans="1:5">
      <c r="A479" s="9" t="s">
        <v>418</v>
      </c>
      <c r="B479" s="13" t="s">
        <v>291</v>
      </c>
      <c r="C479" s="13" t="s">
        <v>3093</v>
      </c>
      <c r="D479" s="13" t="s">
        <v>6570</v>
      </c>
      <c r="E479" s="17" t="s">
        <v>2605</v>
      </c>
    </row>
    <row r="480" spans="1:5">
      <c r="A480" s="9" t="s">
        <v>418</v>
      </c>
      <c r="B480" s="13" t="s">
        <v>3094</v>
      </c>
      <c r="C480" s="13" t="s">
        <v>3096</v>
      </c>
      <c r="D480" s="13" t="s">
        <v>1484</v>
      </c>
      <c r="E480" s="17" t="s">
        <v>530</v>
      </c>
    </row>
    <row r="481" spans="1:5">
      <c r="A481" s="9" t="s">
        <v>418</v>
      </c>
      <c r="B481" s="13" t="s">
        <v>765</v>
      </c>
      <c r="C481" s="13" t="s">
        <v>3097</v>
      </c>
      <c r="D481" s="13" t="s">
        <v>3473</v>
      </c>
      <c r="E481" s="17" t="s">
        <v>2748</v>
      </c>
    </row>
    <row r="482" spans="1:5">
      <c r="A482" s="9" t="s">
        <v>418</v>
      </c>
      <c r="B482" s="13" t="s">
        <v>2028</v>
      </c>
      <c r="C482" s="13" t="s">
        <v>1327</v>
      </c>
      <c r="D482" s="13" t="s">
        <v>6571</v>
      </c>
      <c r="E482" s="17" t="s">
        <v>3099</v>
      </c>
    </row>
    <row r="483" spans="1:5">
      <c r="A483" s="9" t="s">
        <v>418</v>
      </c>
      <c r="B483" s="13" t="s">
        <v>3100</v>
      </c>
      <c r="C483" s="13" t="s">
        <v>1606</v>
      </c>
      <c r="D483" s="13" t="s">
        <v>6572</v>
      </c>
      <c r="E483" s="17" t="s">
        <v>975</v>
      </c>
    </row>
    <row r="484" spans="1:5">
      <c r="A484" s="9" t="s">
        <v>418</v>
      </c>
      <c r="B484" s="13" t="s">
        <v>2915</v>
      </c>
      <c r="C484" s="13" t="s">
        <v>1429</v>
      </c>
      <c r="D484" s="13" t="s">
        <v>6573</v>
      </c>
      <c r="E484" s="17" t="s">
        <v>385</v>
      </c>
    </row>
    <row r="485" spans="1:5" ht="15.5">
      <c r="A485" s="9" t="s">
        <v>418</v>
      </c>
      <c r="B485" s="13" t="s">
        <v>617</v>
      </c>
      <c r="C485" s="13" t="s">
        <v>1891</v>
      </c>
      <c r="D485" s="13" t="s">
        <v>6574</v>
      </c>
      <c r="E485" s="17" t="s">
        <v>3101</v>
      </c>
    </row>
    <row r="486" spans="1:5" ht="15.5">
      <c r="A486" s="8" t="s">
        <v>3104</v>
      </c>
      <c r="B486" s="12" t="s">
        <v>924</v>
      </c>
      <c r="C486" s="12"/>
      <c r="D486" s="12" t="s">
        <v>6575</v>
      </c>
      <c r="E486" s="16" t="s">
        <v>3107</v>
      </c>
    </row>
    <row r="487" spans="1:5">
      <c r="A487" s="9" t="s">
        <v>3104</v>
      </c>
      <c r="B487" s="13" t="s">
        <v>417</v>
      </c>
      <c r="C487" s="13" t="s">
        <v>3110</v>
      </c>
      <c r="D487" s="13" t="s">
        <v>6576</v>
      </c>
      <c r="E487" s="17" t="s">
        <v>3111</v>
      </c>
    </row>
    <row r="488" spans="1:5">
      <c r="A488" s="9" t="s">
        <v>3104</v>
      </c>
      <c r="B488" s="13" t="s">
        <v>3114</v>
      </c>
      <c r="C488" s="13" t="s">
        <v>2463</v>
      </c>
      <c r="D488" s="13" t="s">
        <v>1725</v>
      </c>
      <c r="E488" s="17" t="s">
        <v>2564</v>
      </c>
    </row>
    <row r="489" spans="1:5">
      <c r="A489" s="9" t="s">
        <v>3104</v>
      </c>
      <c r="B489" s="13" t="s">
        <v>70</v>
      </c>
      <c r="C489" s="13" t="s">
        <v>3116</v>
      </c>
      <c r="D489" s="13" t="s">
        <v>6577</v>
      </c>
      <c r="E489" s="17" t="s">
        <v>1549</v>
      </c>
    </row>
    <row r="490" spans="1:5">
      <c r="A490" s="9" t="s">
        <v>3104</v>
      </c>
      <c r="B490" s="13" t="s">
        <v>3119</v>
      </c>
      <c r="C490" s="13" t="s">
        <v>2073</v>
      </c>
      <c r="D490" s="13" t="s">
        <v>4900</v>
      </c>
      <c r="E490" s="17" t="s">
        <v>3122</v>
      </c>
    </row>
    <row r="491" spans="1:5">
      <c r="A491" s="9" t="s">
        <v>3104</v>
      </c>
      <c r="B491" s="13" t="s">
        <v>3125</v>
      </c>
      <c r="C491" s="13" t="s">
        <v>2225</v>
      </c>
      <c r="D491" s="13" t="s">
        <v>2591</v>
      </c>
      <c r="E491" s="17" t="s">
        <v>3133</v>
      </c>
    </row>
    <row r="492" spans="1:5">
      <c r="A492" s="9" t="s">
        <v>3104</v>
      </c>
      <c r="B492" s="13" t="s">
        <v>830</v>
      </c>
      <c r="C492" s="13" t="s">
        <v>1720</v>
      </c>
      <c r="D492" s="13" t="s">
        <v>3577</v>
      </c>
      <c r="E492" s="17" t="s">
        <v>2766</v>
      </c>
    </row>
    <row r="493" spans="1:5">
      <c r="A493" s="9" t="s">
        <v>3104</v>
      </c>
      <c r="B493" s="13" t="s">
        <v>3139</v>
      </c>
      <c r="C493" s="13" t="s">
        <v>3142</v>
      </c>
      <c r="D493" s="13" t="s">
        <v>6578</v>
      </c>
      <c r="E493" s="17" t="s">
        <v>3143</v>
      </c>
    </row>
    <row r="494" spans="1:5">
      <c r="A494" s="9" t="s">
        <v>3104</v>
      </c>
      <c r="B494" s="13" t="s">
        <v>2497</v>
      </c>
      <c r="C494" s="13" t="s">
        <v>787</v>
      </c>
      <c r="D494" s="13" t="s">
        <v>6579</v>
      </c>
      <c r="E494" s="17" t="s">
        <v>3146</v>
      </c>
    </row>
    <row r="495" spans="1:5">
      <c r="A495" s="9" t="s">
        <v>3104</v>
      </c>
      <c r="B495" s="13" t="s">
        <v>3149</v>
      </c>
      <c r="C495" s="13" t="s">
        <v>726</v>
      </c>
      <c r="D495" s="13" t="s">
        <v>6580</v>
      </c>
      <c r="E495" s="17" t="s">
        <v>3152</v>
      </c>
    </row>
    <row r="496" spans="1:5">
      <c r="A496" s="9" t="s">
        <v>3104</v>
      </c>
      <c r="B496" s="13" t="s">
        <v>3156</v>
      </c>
      <c r="C496" s="13" t="s">
        <v>369</v>
      </c>
      <c r="D496" s="13" t="s">
        <v>6231</v>
      </c>
      <c r="E496" s="17" t="s">
        <v>1300</v>
      </c>
    </row>
    <row r="497" spans="1:5">
      <c r="A497" s="9" t="s">
        <v>3104</v>
      </c>
      <c r="B497" s="13" t="s">
        <v>2853</v>
      </c>
      <c r="C497" s="13" t="s">
        <v>968</v>
      </c>
      <c r="D497" s="13" t="s">
        <v>6581</v>
      </c>
      <c r="E497" s="17" t="s">
        <v>186</v>
      </c>
    </row>
    <row r="498" spans="1:5">
      <c r="A498" s="9" t="s">
        <v>3104</v>
      </c>
      <c r="B498" s="13" t="s">
        <v>3159</v>
      </c>
      <c r="C498" s="13" t="s">
        <v>3160</v>
      </c>
      <c r="D498" s="13" t="s">
        <v>3490</v>
      </c>
      <c r="E498" s="17" t="s">
        <v>1758</v>
      </c>
    </row>
    <row r="499" spans="1:5">
      <c r="A499" s="9" t="s">
        <v>3104</v>
      </c>
      <c r="B499" s="13" t="s">
        <v>3161</v>
      </c>
      <c r="C499" s="13" t="s">
        <v>3171</v>
      </c>
      <c r="D499" s="13" t="s">
        <v>1376</v>
      </c>
      <c r="E499" s="17" t="s">
        <v>270</v>
      </c>
    </row>
    <row r="500" spans="1:5">
      <c r="A500" s="9" t="s">
        <v>3104</v>
      </c>
      <c r="B500" s="13" t="s">
        <v>3173</v>
      </c>
      <c r="C500" s="13" t="s">
        <v>3175</v>
      </c>
      <c r="D500" s="13" t="s">
        <v>6582</v>
      </c>
      <c r="E500" s="17" t="s">
        <v>3181</v>
      </c>
    </row>
    <row r="501" spans="1:5">
      <c r="A501" s="9" t="s">
        <v>3104</v>
      </c>
      <c r="B501" s="13" t="s">
        <v>2935</v>
      </c>
      <c r="C501" s="13" t="s">
        <v>63</v>
      </c>
      <c r="D501" s="13" t="s">
        <v>2087</v>
      </c>
      <c r="E501" s="17" t="s">
        <v>3184</v>
      </c>
    </row>
    <row r="502" spans="1:5">
      <c r="A502" s="9" t="s">
        <v>3104</v>
      </c>
      <c r="B502" s="13" t="s">
        <v>2867</v>
      </c>
      <c r="C502" s="13" t="s">
        <v>2066</v>
      </c>
      <c r="D502" s="13" t="s">
        <v>6583</v>
      </c>
      <c r="E502" s="17" t="s">
        <v>3166</v>
      </c>
    </row>
    <row r="503" spans="1:5">
      <c r="A503" s="9" t="s">
        <v>3104</v>
      </c>
      <c r="B503" s="13" t="s">
        <v>1453</v>
      </c>
      <c r="C503" s="13" t="s">
        <v>632</v>
      </c>
      <c r="D503" s="13" t="s">
        <v>6584</v>
      </c>
      <c r="E503" s="17" t="s">
        <v>3187</v>
      </c>
    </row>
    <row r="504" spans="1:5">
      <c r="A504" s="9" t="s">
        <v>3104</v>
      </c>
      <c r="B504" s="13" t="s">
        <v>2666</v>
      </c>
      <c r="C504" s="13" t="s">
        <v>3189</v>
      </c>
      <c r="D504" s="13" t="s">
        <v>6585</v>
      </c>
      <c r="E504" s="17" t="s">
        <v>3193</v>
      </c>
    </row>
    <row r="505" spans="1:5">
      <c r="A505" s="9" t="s">
        <v>3104</v>
      </c>
      <c r="B505" s="13" t="s">
        <v>1079</v>
      </c>
      <c r="C505" s="13" t="s">
        <v>1564</v>
      </c>
      <c r="D505" s="13" t="s">
        <v>6586</v>
      </c>
      <c r="E505" s="17" t="s">
        <v>2203</v>
      </c>
    </row>
    <row r="506" spans="1:5">
      <c r="A506" s="9" t="s">
        <v>3104</v>
      </c>
      <c r="B506" s="13" t="s">
        <v>3197</v>
      </c>
      <c r="C506" s="13" t="s">
        <v>2284</v>
      </c>
      <c r="D506" s="13" t="s">
        <v>6587</v>
      </c>
      <c r="E506" s="17" t="s">
        <v>2309</v>
      </c>
    </row>
    <row r="507" spans="1:5">
      <c r="A507" s="9" t="s">
        <v>3104</v>
      </c>
      <c r="B507" s="13" t="s">
        <v>3203</v>
      </c>
      <c r="C507" s="13" t="s">
        <v>1473</v>
      </c>
      <c r="D507" s="13" t="s">
        <v>3957</v>
      </c>
      <c r="E507" s="17" t="s">
        <v>3205</v>
      </c>
    </row>
    <row r="508" spans="1:5">
      <c r="A508" s="9" t="s">
        <v>3104</v>
      </c>
      <c r="B508" s="13" t="s">
        <v>2290</v>
      </c>
      <c r="C508" s="13" t="s">
        <v>3209</v>
      </c>
      <c r="D508" s="13" t="s">
        <v>2509</v>
      </c>
      <c r="E508" s="17" t="s">
        <v>3215</v>
      </c>
    </row>
    <row r="509" spans="1:5">
      <c r="A509" s="9" t="s">
        <v>3104</v>
      </c>
      <c r="B509" s="13" t="s">
        <v>897</v>
      </c>
      <c r="C509" s="13" t="s">
        <v>2978</v>
      </c>
      <c r="D509" s="13" t="s">
        <v>2724</v>
      </c>
      <c r="E509" s="17" t="s">
        <v>2254</v>
      </c>
    </row>
    <row r="510" spans="1:5">
      <c r="A510" s="9" t="s">
        <v>3104</v>
      </c>
      <c r="B510" s="13" t="s">
        <v>2438</v>
      </c>
      <c r="C510" s="13" t="s">
        <v>266</v>
      </c>
      <c r="D510" s="13" t="s">
        <v>1434</v>
      </c>
      <c r="E510" s="17" t="s">
        <v>605</v>
      </c>
    </row>
    <row r="511" spans="1:5">
      <c r="A511" s="9" t="s">
        <v>3104</v>
      </c>
      <c r="B511" s="13" t="s">
        <v>3218</v>
      </c>
      <c r="C511" s="13" t="s">
        <v>3219</v>
      </c>
      <c r="D511" s="13" t="s">
        <v>5587</v>
      </c>
      <c r="E511" s="17" t="s">
        <v>114</v>
      </c>
    </row>
    <row r="512" spans="1:5">
      <c r="A512" s="9" t="s">
        <v>3104</v>
      </c>
      <c r="B512" s="13" t="s">
        <v>3221</v>
      </c>
      <c r="C512" s="13" t="s">
        <v>2252</v>
      </c>
      <c r="D512" s="13" t="s">
        <v>4067</v>
      </c>
      <c r="E512" s="17" t="s">
        <v>2548</v>
      </c>
    </row>
    <row r="513" spans="1:5">
      <c r="A513" s="9" t="s">
        <v>3104</v>
      </c>
      <c r="B513" s="13" t="s">
        <v>2519</v>
      </c>
      <c r="C513" s="13" t="s">
        <v>303</v>
      </c>
      <c r="D513" s="13" t="s">
        <v>6588</v>
      </c>
      <c r="E513" s="17" t="s">
        <v>2212</v>
      </c>
    </row>
    <row r="514" spans="1:5">
      <c r="A514" s="9" t="s">
        <v>3104</v>
      </c>
      <c r="B514" s="13" t="s">
        <v>2148</v>
      </c>
      <c r="C514" s="13" t="s">
        <v>2662</v>
      </c>
      <c r="D514" s="13" t="s">
        <v>6589</v>
      </c>
      <c r="E514" s="17" t="s">
        <v>3223</v>
      </c>
    </row>
    <row r="515" spans="1:5">
      <c r="A515" s="9" t="s">
        <v>3104</v>
      </c>
      <c r="B515" s="13" t="s">
        <v>3030</v>
      </c>
      <c r="C515" s="13" t="s">
        <v>3227</v>
      </c>
      <c r="D515" s="13" t="s">
        <v>6590</v>
      </c>
      <c r="E515" s="17" t="s">
        <v>3229</v>
      </c>
    </row>
    <row r="516" spans="1:5">
      <c r="A516" s="9" t="s">
        <v>3104</v>
      </c>
      <c r="B516" s="13" t="s">
        <v>2586</v>
      </c>
      <c r="C516" s="13" t="s">
        <v>327</v>
      </c>
      <c r="D516" s="13" t="s">
        <v>6591</v>
      </c>
      <c r="E516" s="17" t="s">
        <v>3232</v>
      </c>
    </row>
    <row r="517" spans="1:5">
      <c r="A517" s="9" t="s">
        <v>3104</v>
      </c>
      <c r="B517" s="13" t="s">
        <v>2402</v>
      </c>
      <c r="C517" s="13" t="s">
        <v>2908</v>
      </c>
      <c r="D517" s="13" t="s">
        <v>3103</v>
      </c>
      <c r="E517" s="17" t="s">
        <v>3123</v>
      </c>
    </row>
    <row r="518" spans="1:5">
      <c r="A518" s="9" t="s">
        <v>3104</v>
      </c>
      <c r="B518" s="13" t="s">
        <v>2171</v>
      </c>
      <c r="C518" s="13" t="s">
        <v>1018</v>
      </c>
      <c r="D518" s="13" t="s">
        <v>2339</v>
      </c>
      <c r="E518" s="17" t="s">
        <v>2432</v>
      </c>
    </row>
    <row r="519" spans="1:5">
      <c r="A519" s="9" t="s">
        <v>3104</v>
      </c>
      <c r="B519" s="13" t="s">
        <v>1613</v>
      </c>
      <c r="C519" s="13" t="s">
        <v>1173</v>
      </c>
      <c r="D519" s="13" t="s">
        <v>6592</v>
      </c>
      <c r="E519" s="17" t="s">
        <v>3055</v>
      </c>
    </row>
    <row r="520" spans="1:5">
      <c r="A520" s="9" t="s">
        <v>3104</v>
      </c>
      <c r="B520" s="13" t="s">
        <v>3235</v>
      </c>
      <c r="C520" s="13" t="s">
        <v>2780</v>
      </c>
      <c r="D520" s="13" t="s">
        <v>6593</v>
      </c>
      <c r="E520" s="17" t="s">
        <v>3237</v>
      </c>
    </row>
    <row r="521" spans="1:5" ht="15.5">
      <c r="A521" s="9" t="s">
        <v>3104</v>
      </c>
      <c r="B521" s="13" t="s">
        <v>3238</v>
      </c>
      <c r="C521" s="13" t="s">
        <v>1839</v>
      </c>
      <c r="D521" s="13" t="s">
        <v>6595</v>
      </c>
      <c r="E521" s="17" t="s">
        <v>3239</v>
      </c>
    </row>
    <row r="522" spans="1:5" ht="15.5">
      <c r="A522" s="8" t="s">
        <v>3243</v>
      </c>
      <c r="B522" s="12" t="s">
        <v>3245</v>
      </c>
      <c r="C522" s="12"/>
      <c r="D522" s="12" t="s">
        <v>6596</v>
      </c>
      <c r="E522" s="16" t="s">
        <v>3246</v>
      </c>
    </row>
    <row r="523" spans="1:5">
      <c r="A523" s="9" t="s">
        <v>3243</v>
      </c>
      <c r="B523" s="13" t="s">
        <v>3249</v>
      </c>
      <c r="C523" s="13" t="s">
        <v>1805</v>
      </c>
      <c r="D523" s="13" t="s">
        <v>4469</v>
      </c>
      <c r="E523" s="17" t="s">
        <v>3251</v>
      </c>
    </row>
    <row r="524" spans="1:5">
      <c r="A524" s="9" t="s">
        <v>3243</v>
      </c>
      <c r="B524" s="13" t="s">
        <v>3252</v>
      </c>
      <c r="C524" s="13" t="s">
        <v>3257</v>
      </c>
      <c r="D524" s="13" t="s">
        <v>6597</v>
      </c>
      <c r="E524" s="17" t="s">
        <v>1744</v>
      </c>
    </row>
    <row r="525" spans="1:5">
      <c r="A525" s="9" t="s">
        <v>3243</v>
      </c>
      <c r="B525" s="13" t="s">
        <v>3258</v>
      </c>
      <c r="C525" s="13" t="s">
        <v>1845</v>
      </c>
      <c r="D525" s="13" t="s">
        <v>3350</v>
      </c>
      <c r="E525" s="17" t="s">
        <v>2012</v>
      </c>
    </row>
    <row r="526" spans="1:5">
      <c r="A526" s="9" t="s">
        <v>3243</v>
      </c>
      <c r="B526" s="13" t="s">
        <v>3264</v>
      </c>
      <c r="C526" s="13" t="s">
        <v>2837</v>
      </c>
      <c r="D526" s="13" t="s">
        <v>6194</v>
      </c>
      <c r="E526" s="17" t="s">
        <v>3262</v>
      </c>
    </row>
    <row r="527" spans="1:5">
      <c r="A527" s="9" t="s">
        <v>3243</v>
      </c>
      <c r="B527" s="13" t="s">
        <v>3158</v>
      </c>
      <c r="C527" s="13" t="s">
        <v>3270</v>
      </c>
      <c r="D527" s="13" t="s">
        <v>6598</v>
      </c>
      <c r="E527" s="17" t="s">
        <v>3271</v>
      </c>
    </row>
    <row r="528" spans="1:5">
      <c r="A528" s="9" t="s">
        <v>3243</v>
      </c>
      <c r="B528" s="13" t="s">
        <v>2900</v>
      </c>
      <c r="C528" s="13" t="s">
        <v>3273</v>
      </c>
      <c r="D528" s="13" t="s">
        <v>2323</v>
      </c>
      <c r="E528" s="17" t="s">
        <v>3277</v>
      </c>
    </row>
    <row r="529" spans="1:5">
      <c r="A529" s="9" t="s">
        <v>3243</v>
      </c>
      <c r="B529" s="13" t="s">
        <v>3278</v>
      </c>
      <c r="C529" s="13" t="s">
        <v>3279</v>
      </c>
      <c r="D529" s="13" t="s">
        <v>3951</v>
      </c>
      <c r="E529" s="17" t="s">
        <v>3282</v>
      </c>
    </row>
    <row r="530" spans="1:5">
      <c r="A530" s="9" t="s">
        <v>3243</v>
      </c>
      <c r="B530" s="13" t="s">
        <v>2817</v>
      </c>
      <c r="C530" s="13" t="s">
        <v>3044</v>
      </c>
      <c r="D530" s="13" t="s">
        <v>5292</v>
      </c>
      <c r="E530" s="17" t="s">
        <v>520</v>
      </c>
    </row>
    <row r="531" spans="1:5">
      <c r="A531" s="9" t="s">
        <v>3243</v>
      </c>
      <c r="B531" s="13" t="s">
        <v>2221</v>
      </c>
      <c r="C531" s="13" t="s">
        <v>3283</v>
      </c>
      <c r="D531" s="13" t="s">
        <v>6600</v>
      </c>
      <c r="E531" s="17" t="s">
        <v>3284</v>
      </c>
    </row>
    <row r="532" spans="1:5">
      <c r="A532" s="9" t="s">
        <v>3243</v>
      </c>
      <c r="B532" s="13" t="s">
        <v>3286</v>
      </c>
      <c r="C532" s="13" t="s">
        <v>3288</v>
      </c>
      <c r="D532" s="13" t="s">
        <v>4110</v>
      </c>
      <c r="E532" s="17" t="s">
        <v>3155</v>
      </c>
    </row>
    <row r="533" spans="1:5">
      <c r="A533" s="9" t="s">
        <v>3243</v>
      </c>
      <c r="B533" s="13" t="s">
        <v>3289</v>
      </c>
      <c r="C533" s="13" t="s">
        <v>2412</v>
      </c>
      <c r="D533" s="13" t="s">
        <v>3772</v>
      </c>
      <c r="E533" s="17" t="s">
        <v>2503</v>
      </c>
    </row>
    <row r="534" spans="1:5">
      <c r="A534" s="9" t="s">
        <v>3243</v>
      </c>
      <c r="B534" s="13" t="s">
        <v>757</v>
      </c>
      <c r="C534" s="13" t="s">
        <v>3290</v>
      </c>
      <c r="D534" s="13" t="s">
        <v>6601</v>
      </c>
      <c r="E534" s="17" t="s">
        <v>982</v>
      </c>
    </row>
    <row r="535" spans="1:5">
      <c r="A535" s="9" t="s">
        <v>3243</v>
      </c>
      <c r="B535" s="13" t="s">
        <v>3291</v>
      </c>
      <c r="C535" s="13" t="s">
        <v>1324</v>
      </c>
      <c r="D535" s="13" t="s">
        <v>1833</v>
      </c>
      <c r="E535" s="17" t="s">
        <v>1595</v>
      </c>
    </row>
    <row r="536" spans="1:5">
      <c r="A536" s="9" t="s">
        <v>3243</v>
      </c>
      <c r="B536" s="13" t="s">
        <v>3293</v>
      </c>
      <c r="C536" s="13" t="s">
        <v>1686</v>
      </c>
      <c r="D536" s="13" t="s">
        <v>5187</v>
      </c>
      <c r="E536" s="17" t="s">
        <v>3295</v>
      </c>
    </row>
    <row r="537" spans="1:5">
      <c r="A537" s="9" t="s">
        <v>3243</v>
      </c>
      <c r="B537" s="13" t="s">
        <v>3296</v>
      </c>
      <c r="C537" s="13" t="s">
        <v>2102</v>
      </c>
      <c r="D537" s="13" t="s">
        <v>6602</v>
      </c>
      <c r="E537" s="17" t="s">
        <v>2582</v>
      </c>
    </row>
    <row r="538" spans="1:5">
      <c r="A538" s="9" t="s">
        <v>3243</v>
      </c>
      <c r="B538" s="13" t="s">
        <v>3298</v>
      </c>
      <c r="C538" s="13" t="s">
        <v>3304</v>
      </c>
      <c r="D538" s="13" t="s">
        <v>6603</v>
      </c>
      <c r="E538" s="17" t="s">
        <v>3305</v>
      </c>
    </row>
    <row r="539" spans="1:5">
      <c r="A539" s="9" t="s">
        <v>3243</v>
      </c>
      <c r="B539" s="13" t="s">
        <v>323</v>
      </c>
      <c r="C539" s="13" t="s">
        <v>3307</v>
      </c>
      <c r="D539" s="13" t="s">
        <v>5861</v>
      </c>
      <c r="E539" s="17" t="s">
        <v>2945</v>
      </c>
    </row>
    <row r="540" spans="1:5">
      <c r="A540" s="9" t="s">
        <v>3243</v>
      </c>
      <c r="B540" s="13" t="s">
        <v>601</v>
      </c>
      <c r="C540" s="13" t="s">
        <v>2361</v>
      </c>
      <c r="D540" s="13" t="s">
        <v>4774</v>
      </c>
      <c r="E540" s="17" t="s">
        <v>3309</v>
      </c>
    </row>
    <row r="541" spans="1:5">
      <c r="A541" s="9" t="s">
        <v>3243</v>
      </c>
      <c r="B541" s="13" t="s">
        <v>1460</v>
      </c>
      <c r="C541" s="13" t="s">
        <v>3312</v>
      </c>
      <c r="D541" s="13" t="s">
        <v>6605</v>
      </c>
      <c r="E541" s="17" t="s">
        <v>3314</v>
      </c>
    </row>
    <row r="542" spans="1:5">
      <c r="A542" s="9" t="s">
        <v>3243</v>
      </c>
      <c r="B542" s="13" t="s">
        <v>628</v>
      </c>
      <c r="C542" s="13" t="s">
        <v>3318</v>
      </c>
      <c r="D542" s="13" t="s">
        <v>6606</v>
      </c>
      <c r="E542" s="17" t="s">
        <v>3319</v>
      </c>
    </row>
    <row r="543" spans="1:5">
      <c r="A543" s="9" t="s">
        <v>3243</v>
      </c>
      <c r="B543" s="13" t="s">
        <v>3320</v>
      </c>
      <c r="C543" s="13" t="s">
        <v>1432</v>
      </c>
      <c r="D543" s="13" t="s">
        <v>6607</v>
      </c>
      <c r="E543" s="17" t="s">
        <v>3325</v>
      </c>
    </row>
    <row r="544" spans="1:5">
      <c r="A544" s="9" t="s">
        <v>3243</v>
      </c>
      <c r="B544" s="13" t="s">
        <v>139</v>
      </c>
      <c r="C544" s="13" t="s">
        <v>1926</v>
      </c>
      <c r="D544" s="13" t="s">
        <v>4606</v>
      </c>
      <c r="E544" s="17" t="s">
        <v>3327</v>
      </c>
    </row>
    <row r="545" spans="1:5">
      <c r="A545" s="9" t="s">
        <v>3243</v>
      </c>
      <c r="B545" s="13" t="s">
        <v>3328</v>
      </c>
      <c r="C545" s="13" t="s">
        <v>967</v>
      </c>
      <c r="D545" s="13" t="s">
        <v>5002</v>
      </c>
      <c r="E545" s="17" t="s">
        <v>3329</v>
      </c>
    </row>
    <row r="546" spans="1:5">
      <c r="A546" s="9" t="s">
        <v>3243</v>
      </c>
      <c r="B546" s="13" t="s">
        <v>3153</v>
      </c>
      <c r="C546" s="13" t="s">
        <v>3331</v>
      </c>
      <c r="D546" s="13" t="s">
        <v>6608</v>
      </c>
      <c r="E546" s="17" t="s">
        <v>3333</v>
      </c>
    </row>
    <row r="547" spans="1:5">
      <c r="A547" s="9" t="s">
        <v>3243</v>
      </c>
      <c r="B547" s="13" t="s">
        <v>786</v>
      </c>
      <c r="C547" s="13" t="s">
        <v>1503</v>
      </c>
      <c r="D547" s="13" t="s">
        <v>3752</v>
      </c>
      <c r="E547" s="17" t="s">
        <v>460</v>
      </c>
    </row>
    <row r="548" spans="1:5">
      <c r="A548" s="9" t="s">
        <v>3243</v>
      </c>
      <c r="B548" s="13" t="s">
        <v>2547</v>
      </c>
      <c r="C548" s="13" t="s">
        <v>3336</v>
      </c>
      <c r="D548" s="13" t="s">
        <v>6610</v>
      </c>
      <c r="E548" s="17" t="s">
        <v>2469</v>
      </c>
    </row>
    <row r="549" spans="1:5">
      <c r="A549" s="9" t="s">
        <v>3243</v>
      </c>
      <c r="B549" s="13" t="s">
        <v>3163</v>
      </c>
      <c r="C549" s="13" t="s">
        <v>2537</v>
      </c>
      <c r="D549" s="13" t="s">
        <v>6613</v>
      </c>
      <c r="E549" s="17" t="s">
        <v>1255</v>
      </c>
    </row>
    <row r="550" spans="1:5">
      <c r="A550" s="9" t="s">
        <v>3243</v>
      </c>
      <c r="B550" s="13" t="s">
        <v>3338</v>
      </c>
      <c r="C550" s="13" t="s">
        <v>3341</v>
      </c>
      <c r="D550" s="13" t="s">
        <v>6164</v>
      </c>
      <c r="E550" s="17" t="s">
        <v>3343</v>
      </c>
    </row>
    <row r="551" spans="1:5">
      <c r="A551" s="9" t="s">
        <v>3243</v>
      </c>
      <c r="B551" s="13" t="s">
        <v>1558</v>
      </c>
      <c r="C551" s="13" t="s">
        <v>3345</v>
      </c>
      <c r="D551" s="13" t="s">
        <v>3408</v>
      </c>
      <c r="E551" s="17" t="s">
        <v>1999</v>
      </c>
    </row>
    <row r="552" spans="1:5">
      <c r="A552" s="9" t="s">
        <v>3243</v>
      </c>
      <c r="B552" s="13" t="s">
        <v>3346</v>
      </c>
      <c r="C552" s="13" t="s">
        <v>2003</v>
      </c>
      <c r="D552" s="13" t="s">
        <v>6614</v>
      </c>
      <c r="E552" s="17" t="s">
        <v>3347</v>
      </c>
    </row>
    <row r="553" spans="1:5">
      <c r="A553" s="9" t="s">
        <v>3243</v>
      </c>
      <c r="B553" s="13" t="s">
        <v>11</v>
      </c>
      <c r="C553" s="13" t="s">
        <v>3355</v>
      </c>
      <c r="D553" s="13" t="s">
        <v>6527</v>
      </c>
      <c r="E553" s="17" t="s">
        <v>126</v>
      </c>
    </row>
    <row r="554" spans="1:5">
      <c r="A554" s="9" t="s">
        <v>3243</v>
      </c>
      <c r="B554" s="13" t="s">
        <v>2043</v>
      </c>
      <c r="C554" s="13" t="s">
        <v>3356</v>
      </c>
      <c r="D554" s="13" t="s">
        <v>6615</v>
      </c>
      <c r="E554" s="17" t="s">
        <v>3359</v>
      </c>
    </row>
    <row r="555" spans="1:5">
      <c r="A555" s="9" t="s">
        <v>3243</v>
      </c>
      <c r="B555" s="13" t="s">
        <v>3360</v>
      </c>
      <c r="C555" s="13" t="s">
        <v>958</v>
      </c>
      <c r="D555" s="13" t="s">
        <v>3673</v>
      </c>
      <c r="E555" s="17" t="s">
        <v>2299</v>
      </c>
    </row>
    <row r="556" spans="1:5">
      <c r="A556" s="9" t="s">
        <v>3243</v>
      </c>
      <c r="B556" s="13" t="s">
        <v>1210</v>
      </c>
      <c r="C556" s="13" t="s">
        <v>1403</v>
      </c>
      <c r="D556" s="13" t="s">
        <v>6616</v>
      </c>
      <c r="E556" s="17" t="s">
        <v>2193</v>
      </c>
    </row>
    <row r="557" spans="1:5">
      <c r="A557" s="9" t="s">
        <v>3243</v>
      </c>
      <c r="B557" s="13" t="s">
        <v>3362</v>
      </c>
      <c r="C557" s="13" t="s">
        <v>2133</v>
      </c>
      <c r="D557" s="13" t="s">
        <v>6617</v>
      </c>
      <c r="E557" s="17" t="s">
        <v>2941</v>
      </c>
    </row>
    <row r="558" spans="1:5">
      <c r="A558" s="9" t="s">
        <v>3243</v>
      </c>
      <c r="B558" s="13" t="s">
        <v>2230</v>
      </c>
      <c r="C558" s="13" t="s">
        <v>3364</v>
      </c>
      <c r="D558" s="13" t="s">
        <v>3466</v>
      </c>
      <c r="E558" s="17" t="s">
        <v>1938</v>
      </c>
    </row>
    <row r="559" spans="1:5">
      <c r="A559" s="9" t="s">
        <v>3243</v>
      </c>
      <c r="B559" s="13" t="s">
        <v>3366</v>
      </c>
      <c r="C559" s="13" t="s">
        <v>3136</v>
      </c>
      <c r="D559" s="13" t="s">
        <v>6618</v>
      </c>
      <c r="E559" s="17" t="s">
        <v>222</v>
      </c>
    </row>
    <row r="560" spans="1:5">
      <c r="A560" s="9" t="s">
        <v>3243</v>
      </c>
      <c r="B560" s="13" t="s">
        <v>1729</v>
      </c>
      <c r="C560" s="13" t="s">
        <v>1183</v>
      </c>
      <c r="D560" s="13" t="s">
        <v>6619</v>
      </c>
      <c r="E560" s="17" t="s">
        <v>3368</v>
      </c>
    </row>
    <row r="561" spans="1:5">
      <c r="A561" s="9" t="s">
        <v>3243</v>
      </c>
      <c r="B561" s="13" t="s">
        <v>3371</v>
      </c>
      <c r="C561" s="13" t="s">
        <v>1629</v>
      </c>
      <c r="D561" s="13" t="s">
        <v>4947</v>
      </c>
      <c r="E561" s="17" t="s">
        <v>3024</v>
      </c>
    </row>
    <row r="562" spans="1:5">
      <c r="A562" s="9" t="s">
        <v>3243</v>
      </c>
      <c r="B562" s="13" t="s">
        <v>685</v>
      </c>
      <c r="C562" s="13" t="s">
        <v>3301</v>
      </c>
      <c r="D562" s="13" t="s">
        <v>6620</v>
      </c>
      <c r="E562" s="17" t="s">
        <v>3372</v>
      </c>
    </row>
    <row r="563" spans="1:5">
      <c r="A563" s="9" t="s">
        <v>3243</v>
      </c>
      <c r="B563" s="13" t="s">
        <v>3374</v>
      </c>
      <c r="C563" s="13" t="s">
        <v>514</v>
      </c>
      <c r="D563" s="13" t="s">
        <v>6621</v>
      </c>
      <c r="E563" s="17" t="s">
        <v>1573</v>
      </c>
    </row>
    <row r="564" spans="1:5">
      <c r="A564" s="9" t="s">
        <v>3243</v>
      </c>
      <c r="B564" s="13" t="s">
        <v>317</v>
      </c>
      <c r="C564" s="13" t="s">
        <v>3375</v>
      </c>
      <c r="D564" s="13" t="s">
        <v>6622</v>
      </c>
      <c r="E564" s="17" t="s">
        <v>3380</v>
      </c>
    </row>
    <row r="565" spans="1:5">
      <c r="A565" s="9" t="s">
        <v>3243</v>
      </c>
      <c r="B565" s="13" t="s">
        <v>3381</v>
      </c>
      <c r="C565" s="13" t="s">
        <v>3382</v>
      </c>
      <c r="D565" s="13" t="s">
        <v>6623</v>
      </c>
      <c r="E565" s="17" t="s">
        <v>1467</v>
      </c>
    </row>
    <row r="566" spans="1:5">
      <c r="A566" s="9" t="s">
        <v>3243</v>
      </c>
      <c r="B566" s="13" t="s">
        <v>936</v>
      </c>
      <c r="C566" s="13" t="s">
        <v>2164</v>
      </c>
      <c r="D566" s="13" t="s">
        <v>4321</v>
      </c>
      <c r="E566" s="17" t="s">
        <v>140</v>
      </c>
    </row>
    <row r="567" spans="1:5">
      <c r="A567" s="9" t="s">
        <v>3243</v>
      </c>
      <c r="B567" s="13" t="s">
        <v>3378</v>
      </c>
      <c r="C567" s="13" t="s">
        <v>3385</v>
      </c>
      <c r="D567" s="13" t="s">
        <v>6624</v>
      </c>
      <c r="E567" s="17" t="s">
        <v>2122</v>
      </c>
    </row>
    <row r="568" spans="1:5">
      <c r="A568" s="9" t="s">
        <v>3243</v>
      </c>
      <c r="B568" s="13" t="s">
        <v>3387</v>
      </c>
      <c r="C568" s="13" t="s">
        <v>1401</v>
      </c>
      <c r="D568" s="13" t="s">
        <v>1856</v>
      </c>
      <c r="E568" s="17" t="s">
        <v>3388</v>
      </c>
    </row>
    <row r="569" spans="1:5">
      <c r="A569" s="9" t="s">
        <v>3243</v>
      </c>
      <c r="B569" s="13" t="s">
        <v>697</v>
      </c>
      <c r="C569" s="13" t="s">
        <v>3393</v>
      </c>
      <c r="D569" s="13" t="s">
        <v>3526</v>
      </c>
      <c r="E569" s="17" t="s">
        <v>3396</v>
      </c>
    </row>
    <row r="570" spans="1:5">
      <c r="A570" s="9" t="s">
        <v>3243</v>
      </c>
      <c r="B570" s="13" t="s">
        <v>3398</v>
      </c>
      <c r="C570" s="13" t="s">
        <v>3401</v>
      </c>
      <c r="D570" s="13" t="s">
        <v>3847</v>
      </c>
      <c r="E570" s="17" t="s">
        <v>3402</v>
      </c>
    </row>
    <row r="571" spans="1:5">
      <c r="A571" s="9" t="s">
        <v>3243</v>
      </c>
      <c r="B571" s="13" t="s">
        <v>3403</v>
      </c>
      <c r="C571" s="13" t="s">
        <v>841</v>
      </c>
      <c r="D571" s="13" t="s">
        <v>6625</v>
      </c>
      <c r="E571" s="17" t="s">
        <v>1093</v>
      </c>
    </row>
    <row r="572" spans="1:5">
      <c r="A572" s="9" t="s">
        <v>3243</v>
      </c>
      <c r="B572" s="13" t="s">
        <v>142</v>
      </c>
      <c r="C572" s="13" t="s">
        <v>3404</v>
      </c>
      <c r="D572" s="13" t="s">
        <v>736</v>
      </c>
      <c r="E572" s="17" t="s">
        <v>857</v>
      </c>
    </row>
    <row r="573" spans="1:5">
      <c r="A573" s="9" t="s">
        <v>3243</v>
      </c>
      <c r="B573" s="13" t="s">
        <v>2680</v>
      </c>
      <c r="C573" s="13" t="s">
        <v>2810</v>
      </c>
      <c r="D573" s="13" t="s">
        <v>6627</v>
      </c>
      <c r="E573" s="17" t="s">
        <v>239</v>
      </c>
    </row>
    <row r="574" spans="1:5">
      <c r="A574" s="9" t="s">
        <v>3243</v>
      </c>
      <c r="B574" s="13" t="s">
        <v>21</v>
      </c>
      <c r="C574" s="13" t="s">
        <v>2938</v>
      </c>
      <c r="D574" s="13" t="s">
        <v>2983</v>
      </c>
      <c r="E574" s="17" t="s">
        <v>3407</v>
      </c>
    </row>
    <row r="575" spans="1:5">
      <c r="A575" s="9" t="s">
        <v>3243</v>
      </c>
      <c r="B575" s="13" t="s">
        <v>1683</v>
      </c>
      <c r="C575" s="13" t="s">
        <v>3102</v>
      </c>
      <c r="D575" s="13" t="s">
        <v>3022</v>
      </c>
      <c r="E575" s="17" t="s">
        <v>3344</v>
      </c>
    </row>
    <row r="576" spans="1:5">
      <c r="A576" s="9" t="s">
        <v>3243</v>
      </c>
      <c r="B576" s="13" t="s">
        <v>173</v>
      </c>
      <c r="C576" s="13" t="s">
        <v>779</v>
      </c>
      <c r="D576" s="13" t="s">
        <v>5524</v>
      </c>
      <c r="E576" s="17" t="s">
        <v>3409</v>
      </c>
    </row>
    <row r="577" spans="1:5">
      <c r="A577" s="9" t="s">
        <v>3243</v>
      </c>
      <c r="B577" s="13" t="s">
        <v>3095</v>
      </c>
      <c r="C577" s="13" t="s">
        <v>3412</v>
      </c>
      <c r="D577" s="13" t="s">
        <v>6628</v>
      </c>
      <c r="E577" s="17" t="s">
        <v>3413</v>
      </c>
    </row>
    <row r="578" spans="1:5">
      <c r="A578" s="9" t="s">
        <v>3243</v>
      </c>
      <c r="B578" s="13" t="s">
        <v>3416</v>
      </c>
      <c r="C578" s="13" t="s">
        <v>2051</v>
      </c>
      <c r="D578" s="13" t="s">
        <v>3414</v>
      </c>
      <c r="E578" s="17" t="s">
        <v>3418</v>
      </c>
    </row>
    <row r="579" spans="1:5">
      <c r="A579" s="9" t="s">
        <v>3243</v>
      </c>
      <c r="B579" s="13" t="s">
        <v>2313</v>
      </c>
      <c r="C579" s="13" t="s">
        <v>2314</v>
      </c>
      <c r="D579" s="13" t="s">
        <v>6629</v>
      </c>
      <c r="E579" s="17" t="s">
        <v>3419</v>
      </c>
    </row>
    <row r="580" spans="1:5">
      <c r="A580" s="9" t="s">
        <v>3243</v>
      </c>
      <c r="B580" s="13" t="s">
        <v>2779</v>
      </c>
      <c r="C580" s="13" t="s">
        <v>352</v>
      </c>
      <c r="D580" s="13" t="s">
        <v>1431</v>
      </c>
      <c r="E580" s="17" t="s">
        <v>3422</v>
      </c>
    </row>
    <row r="581" spans="1:5">
      <c r="A581" s="9" t="s">
        <v>3243</v>
      </c>
      <c r="B581" s="13" t="s">
        <v>2258</v>
      </c>
      <c r="C581" s="13" t="s">
        <v>1984</v>
      </c>
      <c r="D581" s="13" t="s">
        <v>4773</v>
      </c>
      <c r="E581" s="17" t="s">
        <v>910</v>
      </c>
    </row>
    <row r="582" spans="1:5">
      <c r="A582" s="9" t="s">
        <v>3243</v>
      </c>
      <c r="B582" s="13" t="s">
        <v>2760</v>
      </c>
      <c r="C582" s="13" t="s">
        <v>2386</v>
      </c>
      <c r="D582" s="13" t="s">
        <v>6630</v>
      </c>
      <c r="E582" s="17" t="s">
        <v>1015</v>
      </c>
    </row>
    <row r="583" spans="1:5">
      <c r="A583" s="9" t="s">
        <v>3243</v>
      </c>
      <c r="B583" s="13" t="s">
        <v>3426</v>
      </c>
      <c r="C583" s="13" t="s">
        <v>3429</v>
      </c>
      <c r="D583" s="13" t="s">
        <v>817</v>
      </c>
      <c r="E583" s="17" t="s">
        <v>1899</v>
      </c>
    </row>
    <row r="584" spans="1:5">
      <c r="A584" s="9" t="s">
        <v>3243</v>
      </c>
      <c r="B584" s="13" t="s">
        <v>2349</v>
      </c>
      <c r="C584" s="13" t="s">
        <v>3130</v>
      </c>
      <c r="D584" s="13" t="s">
        <v>6631</v>
      </c>
      <c r="E584" s="17" t="s">
        <v>3430</v>
      </c>
    </row>
    <row r="585" spans="1:5" ht="15.5">
      <c r="A585" s="9" t="s">
        <v>3243</v>
      </c>
      <c r="B585" s="13" t="s">
        <v>3129</v>
      </c>
      <c r="C585" s="13" t="s">
        <v>2657</v>
      </c>
      <c r="D585" s="13" t="s">
        <v>6633</v>
      </c>
      <c r="E585" s="17" t="s">
        <v>2480</v>
      </c>
    </row>
    <row r="586" spans="1:5" ht="15.5">
      <c r="A586" s="8" t="s">
        <v>2828</v>
      </c>
      <c r="B586" s="12" t="s">
        <v>3170</v>
      </c>
      <c r="C586" s="12"/>
      <c r="D586" s="12" t="s">
        <v>6634</v>
      </c>
      <c r="E586" s="16" t="s">
        <v>219</v>
      </c>
    </row>
    <row r="587" spans="1:5">
      <c r="A587" s="9" t="s">
        <v>2828</v>
      </c>
      <c r="B587" s="13" t="s">
        <v>3434</v>
      </c>
      <c r="C587" s="13" t="s">
        <v>963</v>
      </c>
      <c r="D587" s="13" t="s">
        <v>6635</v>
      </c>
      <c r="E587" s="17" t="s">
        <v>2205</v>
      </c>
    </row>
    <row r="588" spans="1:5">
      <c r="A588" s="9" t="s">
        <v>2828</v>
      </c>
      <c r="B588" s="13" t="s">
        <v>3436</v>
      </c>
      <c r="C588" s="13" t="s">
        <v>3437</v>
      </c>
      <c r="D588" s="13" t="s">
        <v>6637</v>
      </c>
      <c r="E588" s="17" t="s">
        <v>2155</v>
      </c>
    </row>
    <row r="589" spans="1:5">
      <c r="A589" s="9" t="s">
        <v>2828</v>
      </c>
      <c r="B589" s="13" t="s">
        <v>1812</v>
      </c>
      <c r="C589" s="13" t="s">
        <v>3439</v>
      </c>
      <c r="D589" s="13" t="s">
        <v>3833</v>
      </c>
      <c r="E589" s="17" t="s">
        <v>1493</v>
      </c>
    </row>
    <row r="590" spans="1:5">
      <c r="A590" s="9" t="s">
        <v>2828</v>
      </c>
      <c r="B590" s="13" t="s">
        <v>2063</v>
      </c>
      <c r="C590" s="13" t="s">
        <v>3441</v>
      </c>
      <c r="D590" s="13" t="s">
        <v>684</v>
      </c>
      <c r="E590" s="17" t="s">
        <v>221</v>
      </c>
    </row>
    <row r="591" spans="1:5">
      <c r="A591" s="9" t="s">
        <v>2828</v>
      </c>
      <c r="B591" s="13" t="s">
        <v>2294</v>
      </c>
      <c r="C591" s="13" t="s">
        <v>3443</v>
      </c>
      <c r="D591" s="13" t="s">
        <v>5999</v>
      </c>
      <c r="E591" s="17" t="s">
        <v>3445</v>
      </c>
    </row>
    <row r="592" spans="1:5">
      <c r="A592" s="9" t="s">
        <v>2828</v>
      </c>
      <c r="B592" s="13" t="s">
        <v>3447</v>
      </c>
      <c r="C592" s="13" t="s">
        <v>868</v>
      </c>
      <c r="D592" s="13" t="s">
        <v>6638</v>
      </c>
      <c r="E592" s="17" t="s">
        <v>2303</v>
      </c>
    </row>
    <row r="593" spans="1:5">
      <c r="A593" s="9" t="s">
        <v>2828</v>
      </c>
      <c r="B593" s="13" t="s">
        <v>3449</v>
      </c>
      <c r="C593" s="13" t="s">
        <v>3118</v>
      </c>
      <c r="D593" s="13" t="s">
        <v>5721</v>
      </c>
      <c r="E593" s="17" t="s">
        <v>751</v>
      </c>
    </row>
    <row r="594" spans="1:5">
      <c r="A594" s="9" t="s">
        <v>2828</v>
      </c>
      <c r="B594" s="13" t="s">
        <v>3453</v>
      </c>
      <c r="C594" s="13" t="s">
        <v>1993</v>
      </c>
      <c r="D594" s="13" t="s">
        <v>6639</v>
      </c>
      <c r="E594" s="17" t="s">
        <v>3454</v>
      </c>
    </row>
    <row r="595" spans="1:5">
      <c r="A595" s="9" t="s">
        <v>2828</v>
      </c>
      <c r="B595" s="13" t="s">
        <v>2663</v>
      </c>
      <c r="C595" s="13" t="s">
        <v>1728</v>
      </c>
      <c r="D595" s="13" t="s">
        <v>6640</v>
      </c>
      <c r="E595" s="17" t="s">
        <v>2369</v>
      </c>
    </row>
    <row r="596" spans="1:5">
      <c r="A596" s="9" t="s">
        <v>2828</v>
      </c>
      <c r="B596" s="13" t="s">
        <v>2733</v>
      </c>
      <c r="C596" s="13" t="s">
        <v>2667</v>
      </c>
      <c r="D596" s="13" t="s">
        <v>6641</v>
      </c>
      <c r="E596" s="17" t="s">
        <v>1589</v>
      </c>
    </row>
    <row r="597" spans="1:5">
      <c r="A597" s="9" t="s">
        <v>2828</v>
      </c>
      <c r="B597" s="13" t="s">
        <v>3457</v>
      </c>
      <c r="C597" s="13" t="s">
        <v>3066</v>
      </c>
      <c r="D597" s="13" t="s">
        <v>6457</v>
      </c>
      <c r="E597" s="17" t="s">
        <v>2796</v>
      </c>
    </row>
    <row r="598" spans="1:5">
      <c r="A598" s="9" t="s">
        <v>2828</v>
      </c>
      <c r="B598" s="13" t="s">
        <v>3458</v>
      </c>
      <c r="C598" s="13" t="s">
        <v>3459</v>
      </c>
      <c r="D598" s="13" t="s">
        <v>6642</v>
      </c>
      <c r="E598" s="17" t="s">
        <v>3461</v>
      </c>
    </row>
    <row r="599" spans="1:5">
      <c r="A599" s="9" t="s">
        <v>2828</v>
      </c>
      <c r="B599" s="13" t="s">
        <v>3150</v>
      </c>
      <c r="C599" s="13" t="s">
        <v>3079</v>
      </c>
      <c r="D599" s="13" t="s">
        <v>6643</v>
      </c>
      <c r="E599" s="17" t="s">
        <v>730</v>
      </c>
    </row>
    <row r="600" spans="1:5">
      <c r="A600" s="9" t="s">
        <v>2828</v>
      </c>
      <c r="B600" s="13" t="s">
        <v>3464</v>
      </c>
      <c r="C600" s="13" t="s">
        <v>3467</v>
      </c>
      <c r="D600" s="13" t="s">
        <v>6644</v>
      </c>
      <c r="E600" s="17" t="s">
        <v>3468</v>
      </c>
    </row>
    <row r="601" spans="1:5">
      <c r="A601" s="9" t="s">
        <v>2828</v>
      </c>
      <c r="B601" s="13" t="s">
        <v>105</v>
      </c>
      <c r="C601" s="13" t="s">
        <v>2204</v>
      </c>
      <c r="D601" s="13" t="s">
        <v>1397</v>
      </c>
      <c r="E601" s="17" t="s">
        <v>2279</v>
      </c>
    </row>
    <row r="602" spans="1:5">
      <c r="A602" s="9" t="s">
        <v>2828</v>
      </c>
      <c r="B602" s="13" t="s">
        <v>3470</v>
      </c>
      <c r="C602" s="13" t="s">
        <v>3476</v>
      </c>
      <c r="D602" s="13" t="s">
        <v>6594</v>
      </c>
      <c r="E602" s="17" t="s">
        <v>3478</v>
      </c>
    </row>
    <row r="603" spans="1:5">
      <c r="A603" s="9" t="s">
        <v>2828</v>
      </c>
      <c r="B603" s="13" t="s">
        <v>1129</v>
      </c>
      <c r="C603" s="13" t="s">
        <v>3481</v>
      </c>
      <c r="D603" s="13" t="s">
        <v>6645</v>
      </c>
      <c r="E603" s="17" t="s">
        <v>1532</v>
      </c>
    </row>
    <row r="604" spans="1:5">
      <c r="A604" s="9" t="s">
        <v>2828</v>
      </c>
      <c r="B604" s="13" t="s">
        <v>3274</v>
      </c>
      <c r="C604" s="13" t="s">
        <v>3482</v>
      </c>
      <c r="D604" s="13" t="s">
        <v>371</v>
      </c>
      <c r="E604" s="17" t="s">
        <v>2516</v>
      </c>
    </row>
    <row r="605" spans="1:5">
      <c r="A605" s="9" t="s">
        <v>2828</v>
      </c>
      <c r="B605" s="13" t="s">
        <v>3000</v>
      </c>
      <c r="C605" s="13" t="s">
        <v>3224</v>
      </c>
      <c r="D605" s="13" t="s">
        <v>4226</v>
      </c>
      <c r="E605" s="17" t="s">
        <v>3484</v>
      </c>
    </row>
    <row r="606" spans="1:5">
      <c r="A606" s="9" t="s">
        <v>2828</v>
      </c>
      <c r="B606" s="13" t="s">
        <v>3486</v>
      </c>
      <c r="C606" s="13" t="s">
        <v>3489</v>
      </c>
      <c r="D606" s="13" t="s">
        <v>513</v>
      </c>
      <c r="E606" s="17" t="s">
        <v>3492</v>
      </c>
    </row>
    <row r="607" spans="1:5">
      <c r="A607" s="9" t="s">
        <v>2828</v>
      </c>
      <c r="B607" s="13" t="s">
        <v>2998</v>
      </c>
      <c r="C607" s="13" t="s">
        <v>464</v>
      </c>
      <c r="D607" s="13" t="s">
        <v>6453</v>
      </c>
      <c r="E607" s="17" t="s">
        <v>3494</v>
      </c>
    </row>
    <row r="608" spans="1:5">
      <c r="A608" s="9" t="s">
        <v>2828</v>
      </c>
      <c r="B608" s="13" t="s">
        <v>1515</v>
      </c>
      <c r="C608" s="13" t="s">
        <v>3496</v>
      </c>
      <c r="D608" s="13" t="s">
        <v>4961</v>
      </c>
      <c r="E608" s="17" t="s">
        <v>3498</v>
      </c>
    </row>
    <row r="609" spans="1:5">
      <c r="A609" s="9" t="s">
        <v>2828</v>
      </c>
      <c r="B609" s="13" t="s">
        <v>3503</v>
      </c>
      <c r="C609" s="13" t="s">
        <v>580</v>
      </c>
      <c r="D609" s="13" t="s">
        <v>6503</v>
      </c>
      <c r="E609" s="17" t="s">
        <v>3505</v>
      </c>
    </row>
    <row r="610" spans="1:5">
      <c r="A610" s="9" t="s">
        <v>2828</v>
      </c>
      <c r="B610" s="13" t="s">
        <v>1685</v>
      </c>
      <c r="C610" s="13" t="s">
        <v>3507</v>
      </c>
      <c r="D610" s="13" t="s">
        <v>6646</v>
      </c>
      <c r="E610" s="17" t="s">
        <v>3509</v>
      </c>
    </row>
    <row r="611" spans="1:5">
      <c r="A611" s="9" t="s">
        <v>2828</v>
      </c>
      <c r="B611" s="13" t="s">
        <v>3510</v>
      </c>
      <c r="C611" s="13" t="s">
        <v>2337</v>
      </c>
      <c r="D611" s="13" t="s">
        <v>4930</v>
      </c>
      <c r="E611" s="17" t="s">
        <v>3511</v>
      </c>
    </row>
    <row r="612" spans="1:5">
      <c r="A612" s="9" t="s">
        <v>2828</v>
      </c>
      <c r="B612" s="13" t="s">
        <v>661</v>
      </c>
      <c r="C612" s="13" t="s">
        <v>2873</v>
      </c>
      <c r="D612" s="13" t="s">
        <v>4077</v>
      </c>
      <c r="E612" s="17" t="s">
        <v>3514</v>
      </c>
    </row>
    <row r="613" spans="1:5">
      <c r="A613" s="9" t="s">
        <v>2828</v>
      </c>
      <c r="B613" s="13" t="s">
        <v>3515</v>
      </c>
      <c r="C613" s="13" t="s">
        <v>3518</v>
      </c>
      <c r="D613" s="13" t="s">
        <v>2890</v>
      </c>
      <c r="E613" s="17" t="s">
        <v>2651</v>
      </c>
    </row>
    <row r="614" spans="1:5">
      <c r="A614" s="9" t="s">
        <v>2828</v>
      </c>
      <c r="B614" s="13" t="s">
        <v>3519</v>
      </c>
      <c r="C614" s="13" t="s">
        <v>3522</v>
      </c>
      <c r="D614" s="13" t="s">
        <v>273</v>
      </c>
      <c r="E614" s="17" t="s">
        <v>3528</v>
      </c>
    </row>
    <row r="615" spans="1:5">
      <c r="A615" s="9" t="s">
        <v>2828</v>
      </c>
      <c r="B615" s="13" t="s">
        <v>2090</v>
      </c>
      <c r="C615" s="13" t="s">
        <v>3529</v>
      </c>
      <c r="D615" s="13" t="s">
        <v>2750</v>
      </c>
      <c r="E615" s="17" t="s">
        <v>3530</v>
      </c>
    </row>
    <row r="616" spans="1:5">
      <c r="A616" s="9" t="s">
        <v>2828</v>
      </c>
      <c r="B616" s="13" t="s">
        <v>3532</v>
      </c>
      <c r="C616" s="13" t="s">
        <v>53</v>
      </c>
      <c r="D616" s="13" t="s">
        <v>3294</v>
      </c>
      <c r="E616" s="17" t="s">
        <v>1645</v>
      </c>
    </row>
    <row r="617" spans="1:5">
      <c r="A617" s="9" t="s">
        <v>2828</v>
      </c>
      <c r="B617" s="13" t="s">
        <v>1601</v>
      </c>
      <c r="C617" s="13" t="s">
        <v>1650</v>
      </c>
      <c r="D617" s="13" t="s">
        <v>5030</v>
      </c>
      <c r="E617" s="17" t="s">
        <v>2010</v>
      </c>
    </row>
    <row r="618" spans="1:5">
      <c r="A618" s="9" t="s">
        <v>2828</v>
      </c>
      <c r="B618" s="13" t="s">
        <v>179</v>
      </c>
      <c r="C618" s="13" t="s">
        <v>3048</v>
      </c>
      <c r="D618" s="13" t="s">
        <v>6440</v>
      </c>
      <c r="E618" s="17" t="s">
        <v>2977</v>
      </c>
    </row>
    <row r="619" spans="1:5">
      <c r="A619" s="9" t="s">
        <v>2828</v>
      </c>
      <c r="B619" s="13" t="s">
        <v>3533</v>
      </c>
      <c r="C619" s="13" t="s">
        <v>819</v>
      </c>
      <c r="D619" s="13" t="s">
        <v>2479</v>
      </c>
      <c r="E619" s="17" t="s">
        <v>3535</v>
      </c>
    </row>
    <row r="620" spans="1:5">
      <c r="A620" s="9" t="s">
        <v>2828</v>
      </c>
      <c r="B620" s="13" t="s">
        <v>650</v>
      </c>
      <c r="C620" s="13" t="s">
        <v>3539</v>
      </c>
      <c r="D620" s="13" t="s">
        <v>6647</v>
      </c>
      <c r="E620" s="17" t="s">
        <v>3540</v>
      </c>
    </row>
    <row r="621" spans="1:5">
      <c r="A621" s="9" t="s">
        <v>2828</v>
      </c>
      <c r="B621" s="13" t="s">
        <v>3541</v>
      </c>
      <c r="C621" s="13" t="s">
        <v>166</v>
      </c>
      <c r="D621" s="13" t="s">
        <v>531</v>
      </c>
      <c r="E621" s="17" t="s">
        <v>3167</v>
      </c>
    </row>
    <row r="622" spans="1:5">
      <c r="A622" s="9" t="s">
        <v>2828</v>
      </c>
      <c r="B622" s="13" t="s">
        <v>178</v>
      </c>
      <c r="C622" s="13" t="s">
        <v>3472</v>
      </c>
      <c r="D622" s="13" t="s">
        <v>3977</v>
      </c>
      <c r="E622" s="17" t="s">
        <v>2793</v>
      </c>
    </row>
    <row r="623" spans="1:5">
      <c r="A623" s="9" t="s">
        <v>2828</v>
      </c>
      <c r="B623" s="13" t="s">
        <v>3543</v>
      </c>
      <c r="C623" s="13" t="s">
        <v>2116</v>
      </c>
      <c r="D623" s="13" t="s">
        <v>6648</v>
      </c>
      <c r="E623" s="17" t="s">
        <v>2852</v>
      </c>
    </row>
    <row r="624" spans="1:5">
      <c r="A624" s="9" t="s">
        <v>2828</v>
      </c>
      <c r="B624" s="13" t="s">
        <v>3547</v>
      </c>
      <c r="C624" s="13" t="s">
        <v>3548</v>
      </c>
      <c r="D624" s="13" t="s">
        <v>6420</v>
      </c>
      <c r="E624" s="17" t="s">
        <v>3059</v>
      </c>
    </row>
    <row r="625" spans="1:5">
      <c r="A625" s="9" t="s">
        <v>2828</v>
      </c>
      <c r="B625" s="13" t="s">
        <v>3390</v>
      </c>
      <c r="C625" s="13" t="s">
        <v>3549</v>
      </c>
      <c r="D625" s="13" t="s">
        <v>6649</v>
      </c>
      <c r="E625" s="17" t="s">
        <v>825</v>
      </c>
    </row>
    <row r="626" spans="1:5">
      <c r="A626" s="9" t="s">
        <v>2828</v>
      </c>
      <c r="B626" s="13" t="s">
        <v>3552</v>
      </c>
      <c r="C626" s="13" t="s">
        <v>3555</v>
      </c>
      <c r="D626" s="13" t="s">
        <v>6650</v>
      </c>
      <c r="E626" s="17" t="s">
        <v>1377</v>
      </c>
    </row>
    <row r="627" spans="1:5">
      <c r="A627" s="9" t="s">
        <v>2828</v>
      </c>
      <c r="B627" s="13" t="s">
        <v>2018</v>
      </c>
      <c r="C627" s="13" t="s">
        <v>2115</v>
      </c>
      <c r="D627" s="13" t="s">
        <v>2451</v>
      </c>
      <c r="E627" s="17" t="s">
        <v>750</v>
      </c>
    </row>
    <row r="628" spans="1:5">
      <c r="A628" s="9" t="s">
        <v>2828</v>
      </c>
      <c r="B628" s="13" t="s">
        <v>862</v>
      </c>
      <c r="C628" s="13" t="s">
        <v>3556</v>
      </c>
      <c r="D628" s="13" t="s">
        <v>6099</v>
      </c>
      <c r="E628" s="17" t="s">
        <v>339</v>
      </c>
    </row>
    <row r="629" spans="1:5">
      <c r="A629" s="9" t="s">
        <v>2828</v>
      </c>
      <c r="B629" s="13" t="s">
        <v>2712</v>
      </c>
      <c r="C629" s="13" t="s">
        <v>573</v>
      </c>
      <c r="D629" s="13" t="s">
        <v>4125</v>
      </c>
      <c r="E629" s="17" t="s">
        <v>3557</v>
      </c>
    </row>
    <row r="630" spans="1:5">
      <c r="A630" s="9" t="s">
        <v>2828</v>
      </c>
      <c r="B630" s="13" t="s">
        <v>656</v>
      </c>
      <c r="C630" s="13" t="s">
        <v>614</v>
      </c>
      <c r="D630" s="13" t="s">
        <v>3399</v>
      </c>
      <c r="E630" s="17" t="s">
        <v>2182</v>
      </c>
    </row>
    <row r="631" spans="1:5">
      <c r="A631" s="9" t="s">
        <v>2828</v>
      </c>
      <c r="B631" s="13" t="s">
        <v>3477</v>
      </c>
      <c r="C631" s="13" t="s">
        <v>153</v>
      </c>
      <c r="D631" s="13" t="s">
        <v>6651</v>
      </c>
      <c r="E631" s="17" t="s">
        <v>482</v>
      </c>
    </row>
    <row r="632" spans="1:5">
      <c r="A632" s="9" t="s">
        <v>2828</v>
      </c>
      <c r="B632" s="13" t="s">
        <v>199</v>
      </c>
      <c r="C632" s="13" t="s">
        <v>3559</v>
      </c>
      <c r="D632" s="13" t="s">
        <v>5784</v>
      </c>
      <c r="E632" s="17" t="s">
        <v>3560</v>
      </c>
    </row>
    <row r="633" spans="1:5">
      <c r="A633" s="9" t="s">
        <v>2828</v>
      </c>
      <c r="B633" s="13" t="s">
        <v>3562</v>
      </c>
      <c r="C633" s="13" t="s">
        <v>1020</v>
      </c>
      <c r="D633" s="13" t="s">
        <v>5380</v>
      </c>
      <c r="E633" s="17" t="s">
        <v>190</v>
      </c>
    </row>
    <row r="634" spans="1:5">
      <c r="A634" s="9" t="s">
        <v>2828</v>
      </c>
      <c r="B634" s="13" t="s">
        <v>3564</v>
      </c>
      <c r="C634" s="13" t="s">
        <v>709</v>
      </c>
      <c r="D634" s="13" t="s">
        <v>6652</v>
      </c>
      <c r="E634" s="17" t="s">
        <v>3565</v>
      </c>
    </row>
    <row r="635" spans="1:5">
      <c r="A635" s="9" t="s">
        <v>2828</v>
      </c>
      <c r="B635" s="13" t="s">
        <v>1851</v>
      </c>
      <c r="C635" s="13" t="s">
        <v>1567</v>
      </c>
      <c r="D635" s="13" t="s">
        <v>6653</v>
      </c>
      <c r="E635" s="17" t="s">
        <v>3415</v>
      </c>
    </row>
    <row r="636" spans="1:5">
      <c r="A636" s="9" t="s">
        <v>2828</v>
      </c>
      <c r="B636" s="13" t="s">
        <v>3568</v>
      </c>
      <c r="C636" s="13" t="s">
        <v>2665</v>
      </c>
      <c r="D636" s="13" t="s">
        <v>5944</v>
      </c>
      <c r="E636" s="17" t="s">
        <v>3569</v>
      </c>
    </row>
    <row r="637" spans="1:5">
      <c r="A637" s="9" t="s">
        <v>2828</v>
      </c>
      <c r="B637" s="13" t="s">
        <v>2738</v>
      </c>
      <c r="C637" s="13" t="s">
        <v>3578</v>
      </c>
      <c r="D637" s="13" t="s">
        <v>1298</v>
      </c>
      <c r="E637" s="17" t="s">
        <v>2027</v>
      </c>
    </row>
    <row r="638" spans="1:5">
      <c r="A638" s="9" t="s">
        <v>2828</v>
      </c>
      <c r="B638" s="13" t="s">
        <v>713</v>
      </c>
      <c r="C638" s="13" t="s">
        <v>3580</v>
      </c>
      <c r="D638" s="13" t="s">
        <v>6654</v>
      </c>
      <c r="E638" s="17" t="s">
        <v>3583</v>
      </c>
    </row>
    <row r="639" spans="1:5">
      <c r="A639" s="9" t="s">
        <v>2828</v>
      </c>
      <c r="B639" s="13" t="s">
        <v>2138</v>
      </c>
      <c r="C639" s="13" t="s">
        <v>2453</v>
      </c>
      <c r="D639" s="13" t="s">
        <v>1265</v>
      </c>
      <c r="E639" s="17" t="s">
        <v>3585</v>
      </c>
    </row>
    <row r="640" spans="1:5" ht="15.5">
      <c r="A640" s="9" t="s">
        <v>2828</v>
      </c>
      <c r="B640" s="13" t="s">
        <v>1044</v>
      </c>
      <c r="C640" s="13" t="s">
        <v>1010</v>
      </c>
      <c r="D640" s="13" t="s">
        <v>6655</v>
      </c>
      <c r="E640" s="17" t="s">
        <v>1767</v>
      </c>
    </row>
    <row r="641" spans="1:5" ht="15.5">
      <c r="A641" s="8" t="s">
        <v>3588</v>
      </c>
      <c r="B641" s="12" t="s">
        <v>2101</v>
      </c>
      <c r="C641" s="12"/>
      <c r="D641" s="12" t="s">
        <v>310</v>
      </c>
      <c r="E641" s="16" t="s">
        <v>3590</v>
      </c>
    </row>
    <row r="642" spans="1:5">
      <c r="A642" s="9" t="s">
        <v>3588</v>
      </c>
      <c r="B642" s="13" t="s">
        <v>1386</v>
      </c>
      <c r="C642" s="13" t="s">
        <v>1903</v>
      </c>
      <c r="D642" s="13" t="s">
        <v>6656</v>
      </c>
      <c r="E642" s="17" t="s">
        <v>3591</v>
      </c>
    </row>
    <row r="643" spans="1:5">
      <c r="A643" s="9" t="s">
        <v>3588</v>
      </c>
      <c r="B643" s="13" t="s">
        <v>2705</v>
      </c>
      <c r="C643" s="13" t="s">
        <v>3042</v>
      </c>
      <c r="D643" s="13" t="s">
        <v>1977</v>
      </c>
      <c r="E643" s="17" t="s">
        <v>776</v>
      </c>
    </row>
    <row r="644" spans="1:5">
      <c r="A644" s="9" t="s">
        <v>3588</v>
      </c>
      <c r="B644" s="13" t="s">
        <v>3131</v>
      </c>
      <c r="C644" s="13" t="s">
        <v>3593</v>
      </c>
      <c r="D644" s="13" t="s">
        <v>4158</v>
      </c>
      <c r="E644" s="17" t="s">
        <v>616</v>
      </c>
    </row>
    <row r="645" spans="1:5">
      <c r="A645" s="9" t="s">
        <v>3588</v>
      </c>
      <c r="B645" s="13" t="s">
        <v>3594</v>
      </c>
      <c r="C645" s="13" t="s">
        <v>2041</v>
      </c>
      <c r="D645" s="13" t="s">
        <v>6657</v>
      </c>
      <c r="E645" s="17" t="s">
        <v>3596</v>
      </c>
    </row>
    <row r="646" spans="1:5">
      <c r="A646" s="9" t="s">
        <v>3588</v>
      </c>
      <c r="B646" s="13" t="s">
        <v>375</v>
      </c>
      <c r="C646" s="13" t="s">
        <v>2467</v>
      </c>
      <c r="D646" s="13" t="s">
        <v>6658</v>
      </c>
      <c r="E646" s="17" t="s">
        <v>3600</v>
      </c>
    </row>
    <row r="647" spans="1:5">
      <c r="A647" s="9" t="s">
        <v>3588</v>
      </c>
      <c r="B647" s="13" t="s">
        <v>404</v>
      </c>
      <c r="C647" s="13" t="s">
        <v>3602</v>
      </c>
      <c r="D647" s="13" t="s">
        <v>5649</v>
      </c>
      <c r="E647" s="17" t="s">
        <v>3603</v>
      </c>
    </row>
    <row r="648" spans="1:5">
      <c r="A648" s="9" t="s">
        <v>3588</v>
      </c>
      <c r="B648" s="13" t="s">
        <v>3604</v>
      </c>
      <c r="C648" s="13" t="s">
        <v>3605</v>
      </c>
      <c r="D648" s="13" t="s">
        <v>5021</v>
      </c>
      <c r="E648" s="17" t="s">
        <v>1133</v>
      </c>
    </row>
    <row r="649" spans="1:5">
      <c r="A649" s="9" t="s">
        <v>3588</v>
      </c>
      <c r="B649" s="13" t="s">
        <v>3606</v>
      </c>
      <c r="C649" s="13" t="s">
        <v>322</v>
      </c>
      <c r="D649" s="13" t="s">
        <v>4883</v>
      </c>
      <c r="E649" s="17" t="s">
        <v>2061</v>
      </c>
    </row>
    <row r="650" spans="1:5">
      <c r="A650" s="9" t="s">
        <v>3588</v>
      </c>
      <c r="B650" s="13" t="s">
        <v>3607</v>
      </c>
      <c r="C650" s="13" t="s">
        <v>3608</v>
      </c>
      <c r="D650" s="13" t="s">
        <v>111</v>
      </c>
      <c r="E650" s="17" t="s">
        <v>3610</v>
      </c>
    </row>
    <row r="651" spans="1:5">
      <c r="A651" s="9" t="s">
        <v>3588</v>
      </c>
      <c r="B651" s="13" t="s">
        <v>3611</v>
      </c>
      <c r="C651" s="13" t="s">
        <v>3351</v>
      </c>
      <c r="D651" s="13" t="s">
        <v>6659</v>
      </c>
      <c r="E651" s="17" t="s">
        <v>3614</v>
      </c>
    </row>
    <row r="652" spans="1:5">
      <c r="A652" s="9" t="s">
        <v>3588</v>
      </c>
      <c r="B652" s="13" t="s">
        <v>1886</v>
      </c>
      <c r="C652" s="13" t="s">
        <v>3584</v>
      </c>
      <c r="D652" s="13" t="s">
        <v>6660</v>
      </c>
      <c r="E652" s="17" t="s">
        <v>3241</v>
      </c>
    </row>
    <row r="653" spans="1:5">
      <c r="A653" s="9" t="s">
        <v>3588</v>
      </c>
      <c r="B653" s="13" t="s">
        <v>931</v>
      </c>
      <c r="C653" s="13" t="s">
        <v>3615</v>
      </c>
      <c r="D653" s="13" t="s">
        <v>6662</v>
      </c>
      <c r="E653" s="17" t="s">
        <v>872</v>
      </c>
    </row>
    <row r="654" spans="1:5">
      <c r="A654" s="9" t="s">
        <v>3588</v>
      </c>
      <c r="B654" s="13" t="s">
        <v>997</v>
      </c>
      <c r="C654" s="13" t="s">
        <v>3618</v>
      </c>
      <c r="D654" s="13" t="s">
        <v>5792</v>
      </c>
      <c r="E654" s="17" t="s">
        <v>3621</v>
      </c>
    </row>
    <row r="655" spans="1:5">
      <c r="A655" s="9" t="s">
        <v>3588</v>
      </c>
      <c r="B655" s="13" t="s">
        <v>3623</v>
      </c>
      <c r="C655" s="13" t="s">
        <v>2745</v>
      </c>
      <c r="D655" s="13" t="s">
        <v>6663</v>
      </c>
      <c r="E655" s="17" t="s">
        <v>3624</v>
      </c>
    </row>
    <row r="656" spans="1:5">
      <c r="A656" s="9" t="s">
        <v>3588</v>
      </c>
      <c r="B656" s="13" t="s">
        <v>3626</v>
      </c>
      <c r="C656" s="13" t="s">
        <v>2238</v>
      </c>
      <c r="D656" s="13" t="s">
        <v>1000</v>
      </c>
      <c r="E656" s="17" t="s">
        <v>3629</v>
      </c>
    </row>
    <row r="657" spans="1:5">
      <c r="A657" s="9" t="s">
        <v>3588</v>
      </c>
      <c r="B657" s="13" t="s">
        <v>3630</v>
      </c>
      <c r="C657" s="13" t="s">
        <v>569</v>
      </c>
      <c r="D657" s="13" t="s">
        <v>6664</v>
      </c>
      <c r="E657" s="17" t="s">
        <v>2407</v>
      </c>
    </row>
    <row r="658" spans="1:5">
      <c r="A658" s="9" t="s">
        <v>3588</v>
      </c>
      <c r="B658" s="13" t="s">
        <v>2668</v>
      </c>
      <c r="C658" s="13" t="s">
        <v>3631</v>
      </c>
      <c r="D658" s="13" t="s">
        <v>6666</v>
      </c>
      <c r="E658" s="17" t="s">
        <v>2806</v>
      </c>
    </row>
    <row r="659" spans="1:5">
      <c r="A659" s="9" t="s">
        <v>3588</v>
      </c>
      <c r="B659" s="13" t="s">
        <v>3634</v>
      </c>
      <c r="C659" s="13" t="s">
        <v>3423</v>
      </c>
      <c r="D659" s="13" t="s">
        <v>6501</v>
      </c>
      <c r="E659" s="17" t="s">
        <v>1962</v>
      </c>
    </row>
    <row r="660" spans="1:5">
      <c r="A660" s="9" t="s">
        <v>3588</v>
      </c>
      <c r="B660" s="13" t="s">
        <v>2152</v>
      </c>
      <c r="C660" s="13" t="s">
        <v>424</v>
      </c>
      <c r="D660" s="13" t="s">
        <v>6667</v>
      </c>
      <c r="E660" s="17" t="s">
        <v>3635</v>
      </c>
    </row>
    <row r="661" spans="1:5">
      <c r="A661" s="9" t="s">
        <v>3588</v>
      </c>
      <c r="B661" s="13" t="s">
        <v>2774</v>
      </c>
      <c r="C661" s="13" t="s">
        <v>3075</v>
      </c>
      <c r="D661" s="13" t="s">
        <v>5046</v>
      </c>
      <c r="E661" s="17" t="s">
        <v>1310</v>
      </c>
    </row>
    <row r="662" spans="1:5">
      <c r="A662" s="9" t="s">
        <v>3588</v>
      </c>
      <c r="B662" s="13" t="s">
        <v>3637</v>
      </c>
      <c r="C662" s="13" t="s">
        <v>428</v>
      </c>
      <c r="D662" s="13" t="s">
        <v>6262</v>
      </c>
      <c r="E662" s="17" t="s">
        <v>2923</v>
      </c>
    </row>
    <row r="663" spans="1:5">
      <c r="A663" s="9" t="s">
        <v>3588</v>
      </c>
      <c r="B663" s="13" t="s">
        <v>3640</v>
      </c>
      <c r="C663" s="13" t="s">
        <v>1449</v>
      </c>
      <c r="D663" s="13" t="s">
        <v>6668</v>
      </c>
      <c r="E663" s="17" t="s">
        <v>2017</v>
      </c>
    </row>
    <row r="664" spans="1:5">
      <c r="A664" s="9" t="s">
        <v>3588</v>
      </c>
      <c r="B664" s="13" t="s">
        <v>2468</v>
      </c>
      <c r="C664" s="13" t="s">
        <v>2629</v>
      </c>
      <c r="D664" s="13" t="s">
        <v>1551</v>
      </c>
      <c r="E664" s="17" t="s">
        <v>2446</v>
      </c>
    </row>
    <row r="665" spans="1:5">
      <c r="A665" s="9" t="s">
        <v>3588</v>
      </c>
      <c r="B665" s="13" t="s">
        <v>3641</v>
      </c>
      <c r="C665" s="13" t="s">
        <v>1502</v>
      </c>
      <c r="D665" s="13" t="s">
        <v>6534</v>
      </c>
      <c r="E665" s="17" t="s">
        <v>3642</v>
      </c>
    </row>
    <row r="666" spans="1:5">
      <c r="A666" s="9" t="s">
        <v>3588</v>
      </c>
      <c r="B666" s="13" t="s">
        <v>1077</v>
      </c>
      <c r="C666" s="13" t="s">
        <v>3644</v>
      </c>
      <c r="D666" s="13" t="s">
        <v>6155</v>
      </c>
      <c r="E666" s="17" t="s">
        <v>3646</v>
      </c>
    </row>
    <row r="667" spans="1:5">
      <c r="A667" s="9" t="s">
        <v>3588</v>
      </c>
      <c r="B667" s="13" t="s">
        <v>3236</v>
      </c>
      <c r="C667" s="13" t="s">
        <v>2659</v>
      </c>
      <c r="D667" s="13" t="s">
        <v>2692</v>
      </c>
      <c r="E667" s="17" t="s">
        <v>1906</v>
      </c>
    </row>
    <row r="668" spans="1:5">
      <c r="A668" s="9" t="s">
        <v>3588</v>
      </c>
      <c r="B668" s="13" t="s">
        <v>3650</v>
      </c>
      <c r="C668" s="13" t="s">
        <v>3651</v>
      </c>
      <c r="D668" s="13" t="s">
        <v>5820</v>
      </c>
      <c r="E668" s="17" t="s">
        <v>3653</v>
      </c>
    </row>
    <row r="669" spans="1:5">
      <c r="A669" s="9" t="s">
        <v>3588</v>
      </c>
      <c r="B669" s="13" t="s">
        <v>2032</v>
      </c>
      <c r="C669" s="13" t="s">
        <v>3658</v>
      </c>
      <c r="D669" s="13" t="s">
        <v>1280</v>
      </c>
      <c r="E669" s="17" t="s">
        <v>3659</v>
      </c>
    </row>
    <row r="670" spans="1:5">
      <c r="A670" s="9" t="s">
        <v>3588</v>
      </c>
      <c r="B670" s="13" t="s">
        <v>345</v>
      </c>
      <c r="C670" s="13" t="s">
        <v>3379</v>
      </c>
      <c r="D670" s="13" t="s">
        <v>3186</v>
      </c>
      <c r="E670" s="17" t="s">
        <v>3660</v>
      </c>
    </row>
    <row r="671" spans="1:5">
      <c r="A671" s="9" t="s">
        <v>3588</v>
      </c>
      <c r="B671" s="13" t="s">
        <v>3662</v>
      </c>
      <c r="C671" s="13" t="s">
        <v>3581</v>
      </c>
      <c r="D671" s="13" t="s">
        <v>6669</v>
      </c>
      <c r="E671" s="17" t="s">
        <v>1619</v>
      </c>
    </row>
    <row r="672" spans="1:5">
      <c r="A672" s="9" t="s">
        <v>3588</v>
      </c>
      <c r="B672" s="13" t="s">
        <v>3438</v>
      </c>
      <c r="C672" s="13" t="s">
        <v>2851</v>
      </c>
      <c r="D672" s="13" t="s">
        <v>6671</v>
      </c>
      <c r="E672" s="17" t="s">
        <v>3667</v>
      </c>
    </row>
    <row r="673" spans="1:5">
      <c r="A673" s="9" t="s">
        <v>3588</v>
      </c>
      <c r="B673" s="13" t="s">
        <v>2476</v>
      </c>
      <c r="C673" s="13" t="s">
        <v>3483</v>
      </c>
      <c r="D673" s="13" t="s">
        <v>6672</v>
      </c>
      <c r="E673" s="17" t="s">
        <v>590</v>
      </c>
    </row>
    <row r="674" spans="1:5">
      <c r="A674" s="9" t="s">
        <v>3588</v>
      </c>
      <c r="B674" s="13" t="s">
        <v>2222</v>
      </c>
      <c r="C674" s="13" t="s">
        <v>3669</v>
      </c>
      <c r="D674" s="13" t="s">
        <v>6673</v>
      </c>
      <c r="E674" s="17" t="s">
        <v>3670</v>
      </c>
    </row>
    <row r="675" spans="1:5">
      <c r="A675" s="9" t="s">
        <v>3588</v>
      </c>
      <c r="B675" s="13" t="s">
        <v>2381</v>
      </c>
      <c r="C675" s="13" t="s">
        <v>165</v>
      </c>
      <c r="D675" s="13" t="s">
        <v>6674</v>
      </c>
      <c r="E675" s="17" t="s">
        <v>1960</v>
      </c>
    </row>
    <row r="676" spans="1:5">
      <c r="A676" s="9" t="s">
        <v>3588</v>
      </c>
      <c r="B676" s="13" t="s">
        <v>3508</v>
      </c>
      <c r="C676" s="13" t="s">
        <v>1754</v>
      </c>
      <c r="D676" s="13" t="s">
        <v>2120</v>
      </c>
      <c r="E676" s="17" t="s">
        <v>3671</v>
      </c>
    </row>
    <row r="677" spans="1:5">
      <c r="A677" s="9" t="s">
        <v>3588</v>
      </c>
      <c r="B677" s="13" t="s">
        <v>1305</v>
      </c>
      <c r="C677" s="13" t="s">
        <v>3675</v>
      </c>
      <c r="D677" s="13" t="s">
        <v>3962</v>
      </c>
      <c r="E677" s="17" t="s">
        <v>1861</v>
      </c>
    </row>
    <row r="678" spans="1:5">
      <c r="A678" s="9" t="s">
        <v>3588</v>
      </c>
      <c r="B678" s="13" t="s">
        <v>1246</v>
      </c>
      <c r="C678" s="13" t="s">
        <v>2315</v>
      </c>
      <c r="D678" s="13" t="s">
        <v>6101</v>
      </c>
      <c r="E678" s="17" t="s">
        <v>2671</v>
      </c>
    </row>
    <row r="679" spans="1:5">
      <c r="A679" s="9" t="s">
        <v>3588</v>
      </c>
      <c r="B679" s="13" t="s">
        <v>3676</v>
      </c>
      <c r="C679" s="13" t="s">
        <v>2783</v>
      </c>
      <c r="D679" s="13" t="s">
        <v>6675</v>
      </c>
      <c r="E679" s="17" t="s">
        <v>208</v>
      </c>
    </row>
    <row r="680" spans="1:5">
      <c r="A680" s="9" t="s">
        <v>3588</v>
      </c>
      <c r="B680" s="13" t="s">
        <v>159</v>
      </c>
      <c r="C680" s="13" t="s">
        <v>3678</v>
      </c>
      <c r="D680" s="13" t="s">
        <v>6025</v>
      </c>
      <c r="E680" s="17" t="s">
        <v>1158</v>
      </c>
    </row>
    <row r="681" spans="1:5">
      <c r="A681" s="9" t="s">
        <v>3588</v>
      </c>
      <c r="B681" s="13" t="s">
        <v>3435</v>
      </c>
      <c r="C681" s="13" t="s">
        <v>3679</v>
      </c>
      <c r="D681" s="13" t="s">
        <v>6676</v>
      </c>
      <c r="E681" s="17" t="s">
        <v>3682</v>
      </c>
    </row>
    <row r="682" spans="1:5">
      <c r="A682" s="9" t="s">
        <v>3588</v>
      </c>
      <c r="B682" s="13" t="s">
        <v>3683</v>
      </c>
      <c r="C682" s="13" t="s">
        <v>3550</v>
      </c>
      <c r="D682" s="13" t="s">
        <v>6677</v>
      </c>
      <c r="E682" s="17" t="s">
        <v>3686</v>
      </c>
    </row>
    <row r="683" spans="1:5">
      <c r="A683" s="9" t="s">
        <v>3588</v>
      </c>
      <c r="B683" s="13" t="s">
        <v>1488</v>
      </c>
      <c r="C683" s="13" t="s">
        <v>1428</v>
      </c>
      <c r="D683" s="13" t="s">
        <v>5433</v>
      </c>
      <c r="E683" s="17" t="s">
        <v>3689</v>
      </c>
    </row>
    <row r="684" spans="1:5">
      <c r="A684" s="9" t="s">
        <v>3588</v>
      </c>
      <c r="B684" s="13" t="s">
        <v>3691</v>
      </c>
      <c r="C684" s="13" t="s">
        <v>3692</v>
      </c>
      <c r="D684" s="13" t="s">
        <v>6678</v>
      </c>
      <c r="E684" s="17" t="s">
        <v>3536</v>
      </c>
    </row>
    <row r="685" spans="1:5">
      <c r="A685" s="9" t="s">
        <v>3588</v>
      </c>
      <c r="B685" s="13" t="s">
        <v>3693</v>
      </c>
      <c r="C685" s="13" t="s">
        <v>3456</v>
      </c>
      <c r="D685" s="13" t="s">
        <v>6680</v>
      </c>
      <c r="E685" s="17" t="s">
        <v>3696</v>
      </c>
    </row>
    <row r="686" spans="1:5">
      <c r="A686" s="9" t="s">
        <v>3588</v>
      </c>
      <c r="B686" s="13" t="s">
        <v>57</v>
      </c>
      <c r="C686" s="13" t="s">
        <v>3698</v>
      </c>
      <c r="D686" s="13" t="s">
        <v>6682</v>
      </c>
      <c r="E686" s="17" t="s">
        <v>906</v>
      </c>
    </row>
    <row r="687" spans="1:5">
      <c r="A687" s="9" t="s">
        <v>3588</v>
      </c>
      <c r="B687" s="13" t="s">
        <v>3700</v>
      </c>
      <c r="C687" s="13" t="s">
        <v>3701</v>
      </c>
      <c r="D687" s="13" t="s">
        <v>5240</v>
      </c>
      <c r="E687" s="17" t="s">
        <v>3702</v>
      </c>
    </row>
    <row r="688" spans="1:5">
      <c r="A688" s="9" t="s">
        <v>3588</v>
      </c>
      <c r="B688" s="13" t="s">
        <v>3703</v>
      </c>
      <c r="C688" s="13" t="s">
        <v>3704</v>
      </c>
      <c r="D688" s="13" t="s">
        <v>1505</v>
      </c>
      <c r="E688" s="17" t="s">
        <v>965</v>
      </c>
    </row>
    <row r="689" spans="1:5">
      <c r="A689" s="9" t="s">
        <v>3588</v>
      </c>
      <c r="B689" s="13" t="s">
        <v>3707</v>
      </c>
      <c r="C689" s="13" t="s">
        <v>720</v>
      </c>
      <c r="D689" s="13" t="s">
        <v>6683</v>
      </c>
      <c r="E689" s="17" t="s">
        <v>3709</v>
      </c>
    </row>
    <row r="690" spans="1:5">
      <c r="A690" s="9" t="s">
        <v>3588</v>
      </c>
      <c r="B690" s="13" t="s">
        <v>3204</v>
      </c>
      <c r="C690" s="13" t="s">
        <v>3365</v>
      </c>
      <c r="D690" s="13" t="s">
        <v>4087</v>
      </c>
      <c r="E690" s="17" t="s">
        <v>3712</v>
      </c>
    </row>
    <row r="691" spans="1:5">
      <c r="A691" s="9" t="s">
        <v>3588</v>
      </c>
      <c r="B691" s="13" t="s">
        <v>3713</v>
      </c>
      <c r="C691" s="13" t="s">
        <v>3718</v>
      </c>
      <c r="D691" s="13" t="s">
        <v>6684</v>
      </c>
      <c r="E691" s="17" t="s">
        <v>600</v>
      </c>
    </row>
    <row r="692" spans="1:5">
      <c r="A692" s="9" t="s">
        <v>3588</v>
      </c>
      <c r="B692" s="13" t="s">
        <v>3720</v>
      </c>
      <c r="C692" s="13" t="s">
        <v>3722</v>
      </c>
      <c r="D692" s="13" t="s">
        <v>1611</v>
      </c>
      <c r="E692" s="17" t="s">
        <v>3725</v>
      </c>
    </row>
    <row r="693" spans="1:5">
      <c r="A693" s="9" t="s">
        <v>3588</v>
      </c>
      <c r="B693" s="13" t="s">
        <v>3726</v>
      </c>
      <c r="C693" s="13" t="s">
        <v>3315</v>
      </c>
      <c r="D693" s="13" t="s">
        <v>6685</v>
      </c>
      <c r="E693" s="17" t="s">
        <v>3727</v>
      </c>
    </row>
    <row r="694" spans="1:5">
      <c r="A694" s="9" t="s">
        <v>3588</v>
      </c>
      <c r="B694" s="13" t="s">
        <v>3729</v>
      </c>
      <c r="C694" s="13" t="s">
        <v>3731</v>
      </c>
      <c r="D694" s="13" t="s">
        <v>1932</v>
      </c>
      <c r="E694" s="17" t="s">
        <v>3734</v>
      </c>
    </row>
    <row r="695" spans="1:5">
      <c r="A695" s="9" t="s">
        <v>3588</v>
      </c>
      <c r="B695" s="13" t="s">
        <v>671</v>
      </c>
      <c r="C695" s="13" t="s">
        <v>3735</v>
      </c>
      <c r="D695" s="13" t="s">
        <v>6686</v>
      </c>
      <c r="E695" s="17" t="s">
        <v>3736</v>
      </c>
    </row>
    <row r="696" spans="1:5">
      <c r="A696" s="9" t="s">
        <v>3588</v>
      </c>
      <c r="B696" s="13" t="s">
        <v>3738</v>
      </c>
      <c r="C696" s="13" t="s">
        <v>3739</v>
      </c>
      <c r="D696" s="13" t="s">
        <v>5954</v>
      </c>
      <c r="E696" s="17" t="s">
        <v>3558</v>
      </c>
    </row>
    <row r="697" spans="1:5">
      <c r="A697" s="9" t="s">
        <v>3588</v>
      </c>
      <c r="B697" s="13" t="s">
        <v>2262</v>
      </c>
      <c r="C697" s="13" t="s">
        <v>2987</v>
      </c>
      <c r="D697" s="13" t="s">
        <v>2656</v>
      </c>
      <c r="E697" s="17" t="s">
        <v>115</v>
      </c>
    </row>
    <row r="698" spans="1:5">
      <c r="A698" s="9" t="s">
        <v>3588</v>
      </c>
      <c r="B698" s="13" t="s">
        <v>3740</v>
      </c>
      <c r="C698" s="13" t="s">
        <v>3742</v>
      </c>
      <c r="D698" s="13" t="s">
        <v>3201</v>
      </c>
      <c r="E698" s="17" t="s">
        <v>3744</v>
      </c>
    </row>
    <row r="699" spans="1:5">
      <c r="A699" s="9" t="s">
        <v>3588</v>
      </c>
      <c r="B699" s="13" t="s">
        <v>3747</v>
      </c>
      <c r="C699" s="13" t="s">
        <v>3750</v>
      </c>
      <c r="D699" s="13" t="s">
        <v>6687</v>
      </c>
      <c r="E699" s="17" t="s">
        <v>3369</v>
      </c>
    </row>
    <row r="700" spans="1:5">
      <c r="A700" s="9" t="s">
        <v>3588</v>
      </c>
      <c r="B700" s="13" t="s">
        <v>680</v>
      </c>
      <c r="C700" s="13" t="s">
        <v>2557</v>
      </c>
      <c r="D700" s="13" t="s">
        <v>3627</v>
      </c>
      <c r="E700" s="17" t="s">
        <v>3363</v>
      </c>
    </row>
    <row r="701" spans="1:5">
      <c r="A701" s="9" t="s">
        <v>3588</v>
      </c>
      <c r="B701" s="13" t="s">
        <v>3751</v>
      </c>
      <c r="C701" s="13" t="s">
        <v>2703</v>
      </c>
      <c r="D701" s="13" t="s">
        <v>5596</v>
      </c>
      <c r="E701" s="17" t="s">
        <v>3755</v>
      </c>
    </row>
    <row r="702" spans="1:5">
      <c r="A702" s="9" t="s">
        <v>3588</v>
      </c>
      <c r="B702" s="13" t="s">
        <v>3756</v>
      </c>
      <c r="C702" s="13" t="s">
        <v>3339</v>
      </c>
      <c r="D702" s="13" t="s">
        <v>3803</v>
      </c>
      <c r="E702" s="17" t="s">
        <v>1121</v>
      </c>
    </row>
    <row r="703" spans="1:5" ht="15.5">
      <c r="A703" s="9" t="s">
        <v>3588</v>
      </c>
      <c r="B703" s="13" t="s">
        <v>2585</v>
      </c>
      <c r="C703" s="13" t="s">
        <v>3758</v>
      </c>
      <c r="D703" s="13" t="s">
        <v>6688</v>
      </c>
      <c r="E703" s="17" t="s">
        <v>3761</v>
      </c>
    </row>
    <row r="704" spans="1:5" ht="15.5">
      <c r="A704" s="8" t="s">
        <v>3762</v>
      </c>
      <c r="B704" s="12" t="s">
        <v>3764</v>
      </c>
      <c r="C704" s="12"/>
      <c r="D704" s="12" t="s">
        <v>1514</v>
      </c>
      <c r="E704" s="16" t="s">
        <v>3622</v>
      </c>
    </row>
    <row r="705" spans="1:5">
      <c r="A705" s="9" t="s">
        <v>3762</v>
      </c>
      <c r="B705" s="13" t="s">
        <v>3766</v>
      </c>
      <c r="C705" s="13" t="s">
        <v>3767</v>
      </c>
      <c r="D705" s="13" t="s">
        <v>1661</v>
      </c>
      <c r="E705" s="17" t="s">
        <v>3769</v>
      </c>
    </row>
    <row r="706" spans="1:5">
      <c r="A706" s="9" t="s">
        <v>3762</v>
      </c>
      <c r="B706" s="13" t="s">
        <v>3770</v>
      </c>
      <c r="C706" s="13" t="s">
        <v>3649</v>
      </c>
      <c r="D706" s="13" t="s">
        <v>3589</v>
      </c>
      <c r="E706" s="17" t="s">
        <v>3771</v>
      </c>
    </row>
    <row r="707" spans="1:5">
      <c r="A707" s="9" t="s">
        <v>3762</v>
      </c>
      <c r="B707" s="13" t="s">
        <v>3773</v>
      </c>
      <c r="C707" s="13" t="s">
        <v>3774</v>
      </c>
      <c r="D707" s="13" t="s">
        <v>1786</v>
      </c>
      <c r="E707" s="17" t="s">
        <v>3534</v>
      </c>
    </row>
    <row r="708" spans="1:5">
      <c r="A708" s="9" t="s">
        <v>3762</v>
      </c>
      <c r="B708" s="13" t="s">
        <v>586</v>
      </c>
      <c r="C708" s="13" t="s">
        <v>3775</v>
      </c>
      <c r="D708" s="13" t="s">
        <v>4242</v>
      </c>
      <c r="E708" s="17" t="s">
        <v>3778</v>
      </c>
    </row>
    <row r="709" spans="1:5">
      <c r="A709" s="9" t="s">
        <v>3762</v>
      </c>
      <c r="B709" s="13" t="s">
        <v>3780</v>
      </c>
      <c r="C709" s="13" t="s">
        <v>1261</v>
      </c>
      <c r="D709" s="13" t="s">
        <v>6689</v>
      </c>
      <c r="E709" s="17" t="s">
        <v>3781</v>
      </c>
    </row>
    <row r="710" spans="1:5">
      <c r="A710" s="9" t="s">
        <v>3762</v>
      </c>
      <c r="B710" s="13" t="s">
        <v>3783</v>
      </c>
      <c r="C710" s="13" t="s">
        <v>3784</v>
      </c>
      <c r="D710" s="13" t="s">
        <v>563</v>
      </c>
      <c r="E710" s="17" t="s">
        <v>3786</v>
      </c>
    </row>
    <row r="711" spans="1:5">
      <c r="A711" s="9" t="s">
        <v>3762</v>
      </c>
      <c r="B711" s="13" t="s">
        <v>3788</v>
      </c>
      <c r="C711" s="13" t="s">
        <v>3789</v>
      </c>
      <c r="D711" s="13" t="s">
        <v>6690</v>
      </c>
      <c r="E711" s="17" t="s">
        <v>3790</v>
      </c>
    </row>
    <row r="712" spans="1:5">
      <c r="A712" s="9" t="s">
        <v>3762</v>
      </c>
      <c r="B712" s="13" t="s">
        <v>518</v>
      </c>
      <c r="C712" s="13" t="s">
        <v>3791</v>
      </c>
      <c r="D712" s="13" t="s">
        <v>6691</v>
      </c>
      <c r="E712" s="17" t="s">
        <v>3795</v>
      </c>
    </row>
    <row r="713" spans="1:5">
      <c r="A713" s="9" t="s">
        <v>3762</v>
      </c>
      <c r="B713" s="13" t="s">
        <v>560</v>
      </c>
      <c r="C713" s="13" t="s">
        <v>3796</v>
      </c>
      <c r="D713" s="13" t="s">
        <v>6455</v>
      </c>
      <c r="E713" s="17" t="s">
        <v>838</v>
      </c>
    </row>
    <row r="714" spans="1:5">
      <c r="A714" s="9" t="s">
        <v>3762</v>
      </c>
      <c r="B714" s="13" t="s">
        <v>3797</v>
      </c>
      <c r="C714" s="13" t="s">
        <v>783</v>
      </c>
      <c r="D714" s="13" t="s">
        <v>6692</v>
      </c>
      <c r="E714" s="17" t="s">
        <v>3799</v>
      </c>
    </row>
    <row r="715" spans="1:5">
      <c r="A715" s="9" t="s">
        <v>3762</v>
      </c>
      <c r="B715" s="13" t="s">
        <v>3801</v>
      </c>
      <c r="C715" s="13" t="s">
        <v>2142</v>
      </c>
      <c r="D715" s="13" t="s">
        <v>4789</v>
      </c>
      <c r="E715" s="17" t="s">
        <v>3804</v>
      </c>
    </row>
    <row r="716" spans="1:5">
      <c r="A716" s="9" t="s">
        <v>3762</v>
      </c>
      <c r="B716" s="13" t="s">
        <v>3805</v>
      </c>
      <c r="C716" s="13" t="s">
        <v>2715</v>
      </c>
      <c r="D716" s="13" t="s">
        <v>6693</v>
      </c>
      <c r="E716" s="17" t="s">
        <v>3807</v>
      </c>
    </row>
    <row r="717" spans="1:5">
      <c r="A717" s="9" t="s">
        <v>3762</v>
      </c>
      <c r="B717" s="13" t="s">
        <v>3810</v>
      </c>
      <c r="C717" s="13" t="s">
        <v>3811</v>
      </c>
      <c r="D717" s="13" t="s">
        <v>6694</v>
      </c>
      <c r="E717" s="17" t="s">
        <v>3812</v>
      </c>
    </row>
    <row r="718" spans="1:5">
      <c r="A718" s="9" t="s">
        <v>3762</v>
      </c>
      <c r="B718" s="13" t="s">
        <v>3813</v>
      </c>
      <c r="C718" s="13" t="s">
        <v>3814</v>
      </c>
      <c r="D718" s="13" t="s">
        <v>6696</v>
      </c>
      <c r="E718" s="17" t="s">
        <v>2835</v>
      </c>
    </row>
    <row r="719" spans="1:5">
      <c r="A719" s="9" t="s">
        <v>3762</v>
      </c>
      <c r="B719" s="13" t="s">
        <v>3748</v>
      </c>
      <c r="C719" s="13" t="s">
        <v>3815</v>
      </c>
      <c r="D719" s="13" t="s">
        <v>1985</v>
      </c>
      <c r="E719" s="17" t="s">
        <v>3819</v>
      </c>
    </row>
    <row r="720" spans="1:5">
      <c r="A720" s="9" t="s">
        <v>3762</v>
      </c>
      <c r="B720" s="13" t="s">
        <v>925</v>
      </c>
      <c r="C720" s="13" t="s">
        <v>3820</v>
      </c>
      <c r="D720" s="13" t="s">
        <v>6697</v>
      </c>
      <c r="E720" s="17" t="s">
        <v>927</v>
      </c>
    </row>
    <row r="721" spans="1:5">
      <c r="A721" s="9" t="s">
        <v>3762</v>
      </c>
      <c r="B721" s="13" t="s">
        <v>1127</v>
      </c>
      <c r="C721" s="13" t="s">
        <v>3823</v>
      </c>
      <c r="D721" s="13" t="s">
        <v>574</v>
      </c>
      <c r="E721" s="17" t="s">
        <v>378</v>
      </c>
    </row>
    <row r="722" spans="1:5">
      <c r="A722" s="9" t="s">
        <v>3762</v>
      </c>
      <c r="B722" s="13" t="s">
        <v>354</v>
      </c>
      <c r="C722" s="13" t="s">
        <v>3825</v>
      </c>
      <c r="D722" s="13" t="s">
        <v>6210</v>
      </c>
      <c r="E722" s="17" t="s">
        <v>3826</v>
      </c>
    </row>
    <row r="723" spans="1:5">
      <c r="A723" s="9" t="s">
        <v>3762</v>
      </c>
      <c r="B723" s="13" t="s">
        <v>3827</v>
      </c>
      <c r="C723" s="13" t="s">
        <v>3828</v>
      </c>
      <c r="D723" s="13" t="s">
        <v>4222</v>
      </c>
      <c r="E723" s="17" t="s">
        <v>412</v>
      </c>
    </row>
    <row r="724" spans="1:5">
      <c r="A724" s="9" t="s">
        <v>3762</v>
      </c>
      <c r="B724" s="13" t="s">
        <v>3832</v>
      </c>
      <c r="C724" s="13" t="s">
        <v>2364</v>
      </c>
      <c r="D724" s="13" t="s">
        <v>6698</v>
      </c>
      <c r="E724" s="17" t="s">
        <v>3287</v>
      </c>
    </row>
    <row r="725" spans="1:5">
      <c r="A725" s="9" t="s">
        <v>3762</v>
      </c>
      <c r="B725" s="13" t="s">
        <v>3834</v>
      </c>
      <c r="C725" s="13" t="s">
        <v>3835</v>
      </c>
      <c r="D725" s="13" t="s">
        <v>6699</v>
      </c>
      <c r="E725" s="17" t="s">
        <v>3837</v>
      </c>
    </row>
    <row r="726" spans="1:5">
      <c r="A726" s="9" t="s">
        <v>3762</v>
      </c>
      <c r="B726" s="13" t="s">
        <v>3838</v>
      </c>
      <c r="C726" s="13" t="s">
        <v>243</v>
      </c>
      <c r="D726" s="13" t="s">
        <v>4593</v>
      </c>
      <c r="E726" s="17" t="s">
        <v>3841</v>
      </c>
    </row>
    <row r="727" spans="1:5">
      <c r="A727" s="9" t="s">
        <v>3762</v>
      </c>
      <c r="B727" s="13" t="s">
        <v>1881</v>
      </c>
      <c r="C727" s="13" t="s">
        <v>3842</v>
      </c>
      <c r="D727" s="13" t="s">
        <v>3730</v>
      </c>
      <c r="E727" s="17" t="s">
        <v>3844</v>
      </c>
    </row>
    <row r="728" spans="1:5">
      <c r="A728" s="9" t="s">
        <v>3762</v>
      </c>
      <c r="B728" s="13" t="s">
        <v>3845</v>
      </c>
      <c r="C728" s="13" t="s">
        <v>3849</v>
      </c>
      <c r="D728" s="13" t="s">
        <v>6701</v>
      </c>
      <c r="E728" s="17" t="s">
        <v>3850</v>
      </c>
    </row>
    <row r="729" spans="1:5">
      <c r="A729" s="9" t="s">
        <v>3762</v>
      </c>
      <c r="B729" s="13" t="s">
        <v>3852</v>
      </c>
      <c r="C729" s="13" t="s">
        <v>2632</v>
      </c>
      <c r="D729" s="13" t="s">
        <v>6439</v>
      </c>
      <c r="E729" s="17" t="s">
        <v>3854</v>
      </c>
    </row>
    <row r="730" spans="1:5">
      <c r="A730" s="9" t="s">
        <v>3762</v>
      </c>
      <c r="B730" s="13" t="s">
        <v>2674</v>
      </c>
      <c r="C730" s="13" t="s">
        <v>3856</v>
      </c>
      <c r="D730" s="13" t="s">
        <v>6626</v>
      </c>
      <c r="E730" s="17" t="s">
        <v>3858</v>
      </c>
    </row>
    <row r="731" spans="1:5">
      <c r="A731" s="9" t="s">
        <v>3762</v>
      </c>
      <c r="B731" s="13" t="s">
        <v>3860</v>
      </c>
      <c r="C731" s="13" t="s">
        <v>2081</v>
      </c>
      <c r="D731" s="13" t="s">
        <v>6702</v>
      </c>
      <c r="E731" s="17" t="s">
        <v>2642</v>
      </c>
    </row>
    <row r="732" spans="1:5">
      <c r="A732" s="9" t="s">
        <v>3762</v>
      </c>
      <c r="B732" s="13" t="s">
        <v>3862</v>
      </c>
      <c r="C732" s="13" t="s">
        <v>1181</v>
      </c>
      <c r="D732" s="13" t="s">
        <v>1081</v>
      </c>
      <c r="E732" s="17" t="s">
        <v>3864</v>
      </c>
    </row>
    <row r="733" spans="1:5">
      <c r="A733" s="9" t="s">
        <v>3762</v>
      </c>
      <c r="B733" s="13" t="s">
        <v>3865</v>
      </c>
      <c r="C733" s="13" t="s">
        <v>3866</v>
      </c>
      <c r="D733" s="13" t="s">
        <v>2618</v>
      </c>
      <c r="E733" s="17" t="s">
        <v>3867</v>
      </c>
    </row>
    <row r="734" spans="1:5">
      <c r="A734" s="9" t="s">
        <v>3762</v>
      </c>
      <c r="B734" s="13" t="s">
        <v>3868</v>
      </c>
      <c r="C734" s="13" t="s">
        <v>3869</v>
      </c>
      <c r="D734" s="13" t="s">
        <v>6703</v>
      </c>
      <c r="E734" s="17" t="s">
        <v>92</v>
      </c>
    </row>
    <row r="735" spans="1:5">
      <c r="A735" s="9" t="s">
        <v>3762</v>
      </c>
      <c r="B735" s="13" t="s">
        <v>3873</v>
      </c>
      <c r="C735" s="13" t="s">
        <v>3326</v>
      </c>
      <c r="D735" s="13" t="s">
        <v>5553</v>
      </c>
      <c r="E735" s="17" t="s">
        <v>2306</v>
      </c>
    </row>
    <row r="736" spans="1:5">
      <c r="A736" s="9" t="s">
        <v>3762</v>
      </c>
      <c r="B736" s="13" t="s">
        <v>3875</v>
      </c>
      <c r="C736" s="13" t="s">
        <v>1930</v>
      </c>
      <c r="D736" s="13" t="s">
        <v>6704</v>
      </c>
      <c r="E736" s="17" t="s">
        <v>430</v>
      </c>
    </row>
    <row r="737" spans="1:5" ht="15.5">
      <c r="A737" s="9" t="s">
        <v>3762</v>
      </c>
      <c r="B737" s="13" t="s">
        <v>3878</v>
      </c>
      <c r="C737" s="13" t="s">
        <v>3879</v>
      </c>
      <c r="D737" s="13" t="s">
        <v>306</v>
      </c>
      <c r="E737" s="17" t="s">
        <v>337</v>
      </c>
    </row>
    <row r="738" spans="1:5" ht="15.5">
      <c r="A738" s="8" t="s">
        <v>3880</v>
      </c>
      <c r="B738" s="12" t="s">
        <v>3882</v>
      </c>
      <c r="C738" s="12"/>
      <c r="D738" s="12" t="s">
        <v>6705</v>
      </c>
      <c r="E738" s="16" t="s">
        <v>3041</v>
      </c>
    </row>
    <row r="739" spans="1:5">
      <c r="A739" s="9" t="s">
        <v>3880</v>
      </c>
      <c r="B739" s="13" t="s">
        <v>2573</v>
      </c>
      <c r="C739" s="13" t="s">
        <v>3883</v>
      </c>
      <c r="D739" s="13" t="s">
        <v>3377</v>
      </c>
      <c r="E739" s="17" t="s">
        <v>2684</v>
      </c>
    </row>
    <row r="740" spans="1:5">
      <c r="A740" s="9" t="s">
        <v>3880</v>
      </c>
      <c r="B740" s="13" t="s">
        <v>287</v>
      </c>
      <c r="C740" s="13" t="s">
        <v>3884</v>
      </c>
      <c r="D740" s="13" t="s">
        <v>5885</v>
      </c>
      <c r="E740" s="17" t="s">
        <v>3886</v>
      </c>
    </row>
    <row r="741" spans="1:5">
      <c r="A741" s="9" t="s">
        <v>3880</v>
      </c>
      <c r="B741" s="13" t="s">
        <v>3888</v>
      </c>
      <c r="C741" s="13" t="s">
        <v>3890</v>
      </c>
      <c r="D741" s="13" t="s">
        <v>6706</v>
      </c>
      <c r="E741" s="17" t="s">
        <v>3893</v>
      </c>
    </row>
    <row r="742" spans="1:5">
      <c r="A742" s="9" t="s">
        <v>3880</v>
      </c>
      <c r="B742" s="13" t="s">
        <v>3894</v>
      </c>
      <c r="C742" s="13" t="s">
        <v>896</v>
      </c>
      <c r="D742" s="13" t="s">
        <v>5166</v>
      </c>
      <c r="E742" s="17" t="s">
        <v>3895</v>
      </c>
    </row>
    <row r="743" spans="1:5">
      <c r="A743" s="9" t="s">
        <v>3880</v>
      </c>
      <c r="B743" s="13" t="s">
        <v>3896</v>
      </c>
      <c r="C743" s="13" t="s">
        <v>3897</v>
      </c>
      <c r="D743" s="13" t="s">
        <v>2654</v>
      </c>
      <c r="E743" s="17" t="s">
        <v>3899</v>
      </c>
    </row>
    <row r="744" spans="1:5">
      <c r="A744" s="9" t="s">
        <v>3880</v>
      </c>
      <c r="B744" s="13" t="s">
        <v>2013</v>
      </c>
      <c r="C744" s="13" t="s">
        <v>3900</v>
      </c>
      <c r="D744" s="13" t="s">
        <v>5042</v>
      </c>
      <c r="E744" s="17" t="s">
        <v>1477</v>
      </c>
    </row>
    <row r="745" spans="1:5">
      <c r="A745" s="9" t="s">
        <v>3880</v>
      </c>
      <c r="B745" s="13" t="s">
        <v>3903</v>
      </c>
      <c r="C745" s="13" t="s">
        <v>2406</v>
      </c>
      <c r="D745" s="13" t="s">
        <v>1404</v>
      </c>
      <c r="E745" s="17" t="s">
        <v>3906</v>
      </c>
    </row>
    <row r="746" spans="1:5">
      <c r="A746" s="9" t="s">
        <v>3880</v>
      </c>
      <c r="B746" s="13" t="s">
        <v>1890</v>
      </c>
      <c r="C746" s="13" t="s">
        <v>188</v>
      </c>
      <c r="D746" s="13" t="s">
        <v>268</v>
      </c>
      <c r="E746" s="17" t="s">
        <v>2980</v>
      </c>
    </row>
    <row r="747" spans="1:5">
      <c r="A747" s="9" t="s">
        <v>3880</v>
      </c>
      <c r="B747" s="13" t="s">
        <v>762</v>
      </c>
      <c r="C747" s="13" t="s">
        <v>3908</v>
      </c>
      <c r="D747" s="13" t="s">
        <v>6707</v>
      </c>
      <c r="E747" s="17" t="s">
        <v>1844</v>
      </c>
    </row>
    <row r="748" spans="1:5">
      <c r="A748" s="9" t="s">
        <v>3880</v>
      </c>
      <c r="B748" s="13" t="s">
        <v>137</v>
      </c>
      <c r="C748" s="13" t="s">
        <v>3909</v>
      </c>
      <c r="D748" s="13" t="s">
        <v>6708</v>
      </c>
      <c r="E748" s="17" t="s">
        <v>3911</v>
      </c>
    </row>
    <row r="749" spans="1:5">
      <c r="A749" s="9" t="s">
        <v>3880</v>
      </c>
      <c r="B749" s="13" t="s">
        <v>1440</v>
      </c>
      <c r="C749" s="13" t="s">
        <v>3913</v>
      </c>
      <c r="D749" s="13" t="s">
        <v>6709</v>
      </c>
      <c r="E749" s="17" t="s">
        <v>3917</v>
      </c>
    </row>
    <row r="750" spans="1:5">
      <c r="A750" s="9" t="s">
        <v>3880</v>
      </c>
      <c r="B750" s="13" t="s">
        <v>3921</v>
      </c>
      <c r="C750" s="13" t="s">
        <v>1485</v>
      </c>
      <c r="D750" s="13" t="s">
        <v>6710</v>
      </c>
      <c r="E750" s="17" t="s">
        <v>669</v>
      </c>
    </row>
    <row r="751" spans="1:5">
      <c r="A751" s="9" t="s">
        <v>3880</v>
      </c>
      <c r="B751" s="13" t="s">
        <v>3924</v>
      </c>
      <c r="C751" s="13" t="s">
        <v>2456</v>
      </c>
      <c r="D751" s="13" t="s">
        <v>3721</v>
      </c>
      <c r="E751" s="17" t="s">
        <v>3925</v>
      </c>
    </row>
    <row r="752" spans="1:5">
      <c r="A752" s="9" t="s">
        <v>3880</v>
      </c>
      <c r="B752" s="13" t="s">
        <v>3892</v>
      </c>
      <c r="C752" s="13" t="s">
        <v>3926</v>
      </c>
      <c r="D752" s="13" t="s">
        <v>6711</v>
      </c>
      <c r="E752" s="17" t="s">
        <v>3927</v>
      </c>
    </row>
    <row r="753" spans="1:5">
      <c r="A753" s="9" t="s">
        <v>3880</v>
      </c>
      <c r="B753" s="13" t="s">
        <v>3928</v>
      </c>
      <c r="C753" s="13" t="s">
        <v>3708</v>
      </c>
      <c r="D753" s="13" t="s">
        <v>6712</v>
      </c>
      <c r="E753" s="17" t="s">
        <v>3930</v>
      </c>
    </row>
    <row r="754" spans="1:5">
      <c r="A754" s="9" t="s">
        <v>3880</v>
      </c>
      <c r="B754" s="13" t="s">
        <v>3932</v>
      </c>
      <c r="C754" s="13" t="s">
        <v>3938</v>
      </c>
      <c r="D754" s="13" t="s">
        <v>6713</v>
      </c>
      <c r="E754" s="17" t="s">
        <v>3939</v>
      </c>
    </row>
    <row r="755" spans="1:5">
      <c r="A755" s="9" t="s">
        <v>3880</v>
      </c>
      <c r="B755" s="13" t="s">
        <v>3045</v>
      </c>
      <c r="C755" s="13" t="s">
        <v>3940</v>
      </c>
      <c r="D755" s="13" t="s">
        <v>6612</v>
      </c>
      <c r="E755" s="17" t="s">
        <v>3943</v>
      </c>
    </row>
    <row r="756" spans="1:5">
      <c r="A756" s="9" t="s">
        <v>3880</v>
      </c>
      <c r="B756" s="13" t="s">
        <v>2787</v>
      </c>
      <c r="C756" s="13" t="s">
        <v>3945</v>
      </c>
      <c r="D756" s="13" t="s">
        <v>6714</v>
      </c>
      <c r="E756" s="17" t="s">
        <v>2037</v>
      </c>
    </row>
    <row r="757" spans="1:5">
      <c r="A757" s="9" t="s">
        <v>3880</v>
      </c>
      <c r="B757" s="13" t="s">
        <v>3946</v>
      </c>
      <c r="C757" s="13" t="s">
        <v>1481</v>
      </c>
      <c r="D757" s="13" t="s">
        <v>138</v>
      </c>
      <c r="E757" s="17" t="s">
        <v>3947</v>
      </c>
    </row>
    <row r="758" spans="1:5">
      <c r="A758" s="9" t="s">
        <v>3880</v>
      </c>
      <c r="B758" s="13" t="s">
        <v>3950</v>
      </c>
      <c r="C758" s="13" t="s">
        <v>3952</v>
      </c>
      <c r="D758" s="13" t="s">
        <v>2327</v>
      </c>
      <c r="E758" s="17" t="s">
        <v>3953</v>
      </c>
    </row>
    <row r="759" spans="1:5">
      <c r="A759" s="9" t="s">
        <v>3880</v>
      </c>
      <c r="B759" s="13" t="s">
        <v>1101</v>
      </c>
      <c r="C759" s="13" t="s">
        <v>1415</v>
      </c>
      <c r="D759" s="13" t="s">
        <v>3266</v>
      </c>
      <c r="E759" s="17" t="s">
        <v>1268</v>
      </c>
    </row>
    <row r="760" spans="1:5">
      <c r="A760" s="9" t="s">
        <v>3880</v>
      </c>
      <c r="B760" s="13" t="s">
        <v>3954</v>
      </c>
      <c r="C760" s="13" t="s">
        <v>2808</v>
      </c>
      <c r="D760" s="13" t="s">
        <v>6679</v>
      </c>
      <c r="E760" s="17" t="s">
        <v>728</v>
      </c>
    </row>
    <row r="761" spans="1:5">
      <c r="A761" s="9" t="s">
        <v>3880</v>
      </c>
      <c r="B761" s="13" t="s">
        <v>3959</v>
      </c>
      <c r="C761" s="13" t="s">
        <v>3961</v>
      </c>
      <c r="D761" s="13" t="s">
        <v>6715</v>
      </c>
      <c r="E761" s="17" t="s">
        <v>3963</v>
      </c>
    </row>
    <row r="762" spans="1:5">
      <c r="A762" s="9" t="s">
        <v>3880</v>
      </c>
      <c r="B762" s="13" t="s">
        <v>770</v>
      </c>
      <c r="C762" s="13" t="s">
        <v>3966</v>
      </c>
      <c r="D762" s="13" t="s">
        <v>6716</v>
      </c>
      <c r="E762" s="17" t="s">
        <v>3967</v>
      </c>
    </row>
    <row r="763" spans="1:5">
      <c r="A763" s="9" t="s">
        <v>3880</v>
      </c>
      <c r="B763" s="13" t="s">
        <v>2930</v>
      </c>
      <c r="C763" s="13" t="s">
        <v>144</v>
      </c>
      <c r="D763" s="13" t="s">
        <v>914</v>
      </c>
      <c r="E763" s="17" t="s">
        <v>800</v>
      </c>
    </row>
    <row r="764" spans="1:5">
      <c r="A764" s="9" t="s">
        <v>3880</v>
      </c>
      <c r="B764" s="13" t="s">
        <v>961</v>
      </c>
      <c r="C764" s="13" t="s">
        <v>1507</v>
      </c>
      <c r="D764" s="13" t="s">
        <v>2417</v>
      </c>
      <c r="E764" s="17" t="s">
        <v>2840</v>
      </c>
    </row>
    <row r="765" spans="1:5">
      <c r="A765" s="9" t="s">
        <v>3880</v>
      </c>
      <c r="B765" s="13" t="s">
        <v>603</v>
      </c>
      <c r="C765" s="13" t="s">
        <v>3665</v>
      </c>
      <c r="D765" s="13" t="s">
        <v>6717</v>
      </c>
      <c r="E765" s="17" t="s">
        <v>3971</v>
      </c>
    </row>
    <row r="766" spans="1:5">
      <c r="A766" s="9" t="s">
        <v>3880</v>
      </c>
      <c r="B766" s="13" t="s">
        <v>706</v>
      </c>
      <c r="C766" s="13" t="s">
        <v>1719</v>
      </c>
      <c r="D766" s="13" t="s">
        <v>5559</v>
      </c>
      <c r="E766" s="17" t="s">
        <v>1088</v>
      </c>
    </row>
    <row r="767" spans="1:5">
      <c r="A767" s="9" t="s">
        <v>3880</v>
      </c>
      <c r="B767" s="13" t="s">
        <v>3974</v>
      </c>
      <c r="C767" s="13" t="s">
        <v>3976</v>
      </c>
      <c r="D767" s="13" t="s">
        <v>1875</v>
      </c>
      <c r="E767" s="17" t="s">
        <v>623</v>
      </c>
    </row>
    <row r="768" spans="1:5" ht="15.5">
      <c r="A768" s="9" t="s">
        <v>3880</v>
      </c>
      <c r="B768" s="13" t="s">
        <v>674</v>
      </c>
      <c r="C768" s="13" t="s">
        <v>1584</v>
      </c>
      <c r="D768" s="13" t="s">
        <v>3417</v>
      </c>
      <c r="E768" s="17" t="s">
        <v>3978</v>
      </c>
    </row>
    <row r="769" spans="1:5" ht="15.5">
      <c r="A769" s="8" t="s">
        <v>3981</v>
      </c>
      <c r="B769" s="12" t="s">
        <v>2804</v>
      </c>
      <c r="C769" s="12"/>
      <c r="D769" s="12" t="s">
        <v>6719</v>
      </c>
      <c r="E769" s="16" t="s">
        <v>3983</v>
      </c>
    </row>
    <row r="770" spans="1:5">
      <c r="A770" s="9" t="s">
        <v>3981</v>
      </c>
      <c r="B770" s="13" t="s">
        <v>3984</v>
      </c>
      <c r="C770" s="13" t="s">
        <v>3566</v>
      </c>
      <c r="D770" s="13" t="s">
        <v>2298</v>
      </c>
      <c r="E770" s="17" t="s">
        <v>3985</v>
      </c>
    </row>
    <row r="771" spans="1:5">
      <c r="A771" s="9" t="s">
        <v>3981</v>
      </c>
      <c r="B771" s="13" t="s">
        <v>2861</v>
      </c>
      <c r="C771" s="13" t="s">
        <v>3986</v>
      </c>
      <c r="D771" s="13" t="s">
        <v>3941</v>
      </c>
      <c r="E771" s="17" t="s">
        <v>3988</v>
      </c>
    </row>
    <row r="772" spans="1:5">
      <c r="A772" s="9" t="s">
        <v>3981</v>
      </c>
      <c r="B772" s="13" t="s">
        <v>3989</v>
      </c>
      <c r="C772" s="13" t="s">
        <v>3990</v>
      </c>
      <c r="D772" s="13" t="s">
        <v>6720</v>
      </c>
      <c r="E772" s="17" t="s">
        <v>2902</v>
      </c>
    </row>
    <row r="773" spans="1:5">
      <c r="A773" s="9" t="s">
        <v>3981</v>
      </c>
      <c r="B773" s="13" t="s">
        <v>1883</v>
      </c>
      <c r="C773" s="13" t="s">
        <v>1285</v>
      </c>
      <c r="D773" s="13" t="s">
        <v>2049</v>
      </c>
      <c r="E773" s="17" t="s">
        <v>3352</v>
      </c>
    </row>
    <row r="774" spans="1:5">
      <c r="A774" s="9" t="s">
        <v>3981</v>
      </c>
      <c r="B774" s="13" t="s">
        <v>537</v>
      </c>
      <c r="C774" s="13" t="s">
        <v>2184</v>
      </c>
      <c r="D774" s="13" t="s">
        <v>6721</v>
      </c>
      <c r="E774" s="17" t="s">
        <v>3993</v>
      </c>
    </row>
    <row r="775" spans="1:5">
      <c r="A775" s="9" t="s">
        <v>3981</v>
      </c>
      <c r="B775" s="13" t="s">
        <v>3994</v>
      </c>
      <c r="C775" s="13" t="s">
        <v>1896</v>
      </c>
      <c r="D775" s="13" t="s">
        <v>6722</v>
      </c>
      <c r="E775" s="17" t="s">
        <v>596</v>
      </c>
    </row>
    <row r="776" spans="1:5">
      <c r="A776" s="9" t="s">
        <v>3981</v>
      </c>
      <c r="B776" s="13" t="s">
        <v>3995</v>
      </c>
      <c r="C776" s="13" t="s">
        <v>3997</v>
      </c>
      <c r="D776" s="13" t="s">
        <v>6723</v>
      </c>
      <c r="E776" s="17" t="s">
        <v>3839</v>
      </c>
    </row>
    <row r="777" spans="1:5">
      <c r="A777" s="9" t="s">
        <v>3981</v>
      </c>
      <c r="B777" s="13" t="s">
        <v>146</v>
      </c>
      <c r="C777" s="13" t="s">
        <v>3999</v>
      </c>
      <c r="D777" s="13" t="s">
        <v>2563</v>
      </c>
      <c r="E777" s="17" t="s">
        <v>502</v>
      </c>
    </row>
    <row r="778" spans="1:5">
      <c r="A778" s="9" t="s">
        <v>3981</v>
      </c>
      <c r="B778" s="13" t="s">
        <v>1323</v>
      </c>
      <c r="C778" s="13" t="s">
        <v>4005</v>
      </c>
      <c r="D778" s="13" t="s">
        <v>5020</v>
      </c>
      <c r="E778" s="17" t="s">
        <v>2752</v>
      </c>
    </row>
    <row r="779" spans="1:5">
      <c r="A779" s="9" t="s">
        <v>3981</v>
      </c>
      <c r="B779" s="13" t="s">
        <v>4006</v>
      </c>
      <c r="C779" s="13" t="s">
        <v>2162</v>
      </c>
      <c r="D779" s="13" t="s">
        <v>6724</v>
      </c>
      <c r="E779" s="17" t="s">
        <v>4007</v>
      </c>
    </row>
    <row r="780" spans="1:5">
      <c r="A780" s="9" t="s">
        <v>3981</v>
      </c>
      <c r="B780" s="13" t="s">
        <v>4008</v>
      </c>
      <c r="C780" s="13" t="s">
        <v>4010</v>
      </c>
      <c r="D780" s="13" t="s">
        <v>6725</v>
      </c>
      <c r="E780" s="17" t="s">
        <v>1365</v>
      </c>
    </row>
    <row r="781" spans="1:5">
      <c r="A781" s="9" t="s">
        <v>3981</v>
      </c>
      <c r="B781" s="13" t="s">
        <v>4012</v>
      </c>
      <c r="C781" s="13" t="s">
        <v>4014</v>
      </c>
      <c r="D781" s="13" t="s">
        <v>6726</v>
      </c>
      <c r="E781" s="17" t="s">
        <v>4016</v>
      </c>
    </row>
    <row r="782" spans="1:5">
      <c r="A782" s="9" t="s">
        <v>3981</v>
      </c>
      <c r="B782" s="13" t="s">
        <v>1944</v>
      </c>
      <c r="C782" s="13" t="s">
        <v>4017</v>
      </c>
      <c r="D782" s="13" t="s">
        <v>6727</v>
      </c>
      <c r="E782" s="17" t="s">
        <v>4019</v>
      </c>
    </row>
    <row r="783" spans="1:5">
      <c r="A783" s="9" t="s">
        <v>3981</v>
      </c>
      <c r="B783" s="13" t="s">
        <v>4020</v>
      </c>
      <c r="C783" s="13" t="s">
        <v>4021</v>
      </c>
      <c r="D783" s="13" t="s">
        <v>6342</v>
      </c>
      <c r="E783" s="17" t="s">
        <v>4022</v>
      </c>
    </row>
    <row r="784" spans="1:5">
      <c r="A784" s="9" t="s">
        <v>3981</v>
      </c>
      <c r="B784" s="13" t="s">
        <v>1749</v>
      </c>
      <c r="C784" s="13" t="s">
        <v>2442</v>
      </c>
      <c r="D784" s="13" t="s">
        <v>6728</v>
      </c>
      <c r="E784" s="17" t="s">
        <v>655</v>
      </c>
    </row>
    <row r="785" spans="1:5" ht="15.5">
      <c r="A785" s="9" t="s">
        <v>2804</v>
      </c>
      <c r="B785" s="13" t="s">
        <v>6261</v>
      </c>
      <c r="C785" s="13"/>
      <c r="D785" s="13" t="s">
        <v>6265</v>
      </c>
      <c r="E785" s="17" t="s">
        <v>6263</v>
      </c>
    </row>
    <row r="786" spans="1:5" ht="15.5">
      <c r="A786" s="8" t="s">
        <v>4023</v>
      </c>
      <c r="B786" s="12" t="s">
        <v>1989</v>
      </c>
      <c r="C786" s="12"/>
      <c r="D786" s="12" t="s">
        <v>5333</v>
      </c>
      <c r="E786" s="16" t="s">
        <v>4025</v>
      </c>
    </row>
    <row r="787" spans="1:5">
      <c r="A787" s="9" t="s">
        <v>4023</v>
      </c>
      <c r="B787" s="13" t="s">
        <v>3210</v>
      </c>
      <c r="C787" s="13" t="s">
        <v>4028</v>
      </c>
      <c r="D787" s="13" t="s">
        <v>6729</v>
      </c>
      <c r="E787" s="17" t="s">
        <v>3525</v>
      </c>
    </row>
    <row r="788" spans="1:5">
      <c r="A788" s="9" t="s">
        <v>4023</v>
      </c>
      <c r="B788" s="13" t="s">
        <v>4031</v>
      </c>
      <c r="C788" s="13" t="s">
        <v>236</v>
      </c>
      <c r="D788" s="13" t="s">
        <v>6730</v>
      </c>
      <c r="E788" s="17" t="s">
        <v>4033</v>
      </c>
    </row>
    <row r="789" spans="1:5">
      <c r="A789" s="9" t="s">
        <v>4023</v>
      </c>
      <c r="B789" s="13" t="s">
        <v>4034</v>
      </c>
      <c r="C789" s="13" t="s">
        <v>2788</v>
      </c>
      <c r="D789" s="13" t="s">
        <v>6731</v>
      </c>
      <c r="E789" s="17" t="s">
        <v>2368</v>
      </c>
    </row>
    <row r="790" spans="1:5">
      <c r="A790" s="9" t="s">
        <v>4023</v>
      </c>
      <c r="B790" s="13" t="s">
        <v>2729</v>
      </c>
      <c r="C790" s="13" t="s">
        <v>4036</v>
      </c>
      <c r="D790" s="13" t="s">
        <v>6732</v>
      </c>
      <c r="E790" s="17" t="s">
        <v>229</v>
      </c>
    </row>
    <row r="791" spans="1:5">
      <c r="A791" s="9" t="s">
        <v>4023</v>
      </c>
      <c r="B791" s="13" t="s">
        <v>2813</v>
      </c>
      <c r="C791" s="13" t="s">
        <v>1723</v>
      </c>
      <c r="D791" s="13" t="s">
        <v>6733</v>
      </c>
      <c r="E791" s="17" t="s">
        <v>4037</v>
      </c>
    </row>
    <row r="792" spans="1:5">
      <c r="A792" s="9" t="s">
        <v>4023</v>
      </c>
      <c r="B792" s="13" t="s">
        <v>117</v>
      </c>
      <c r="C792" s="13" t="s">
        <v>295</v>
      </c>
      <c r="D792" s="13" t="s">
        <v>4388</v>
      </c>
      <c r="E792" s="17" t="s">
        <v>4041</v>
      </c>
    </row>
    <row r="793" spans="1:5">
      <c r="A793" s="9" t="s">
        <v>4023</v>
      </c>
      <c r="B793" s="13" t="s">
        <v>4042</v>
      </c>
      <c r="C793" s="13" t="s">
        <v>4044</v>
      </c>
      <c r="D793" s="13" t="s">
        <v>6734</v>
      </c>
      <c r="E793" s="17" t="s">
        <v>4009</v>
      </c>
    </row>
    <row r="794" spans="1:5">
      <c r="A794" s="9" t="s">
        <v>4023</v>
      </c>
      <c r="B794" s="13" t="s">
        <v>4049</v>
      </c>
      <c r="C794" s="13" t="s">
        <v>4051</v>
      </c>
      <c r="D794" s="13" t="s">
        <v>6735</v>
      </c>
      <c r="E794" s="17" t="s">
        <v>1216</v>
      </c>
    </row>
    <row r="795" spans="1:5">
      <c r="A795" s="9" t="s">
        <v>4023</v>
      </c>
      <c r="B795" s="13" t="s">
        <v>4052</v>
      </c>
      <c r="C795" s="13" t="s">
        <v>4054</v>
      </c>
      <c r="D795" s="13" t="s">
        <v>2518</v>
      </c>
      <c r="E795" s="17" t="s">
        <v>1109</v>
      </c>
    </row>
    <row r="796" spans="1:5">
      <c r="A796" s="9" t="s">
        <v>4023</v>
      </c>
      <c r="B796" s="13" t="s">
        <v>884</v>
      </c>
      <c r="C796" s="13" t="s">
        <v>4055</v>
      </c>
      <c r="D796" s="13" t="s">
        <v>6736</v>
      </c>
      <c r="E796" s="17" t="s">
        <v>4056</v>
      </c>
    </row>
    <row r="797" spans="1:5">
      <c r="A797" s="9" t="s">
        <v>4023</v>
      </c>
      <c r="B797" s="13" t="s">
        <v>946</v>
      </c>
      <c r="C797" s="13" t="s">
        <v>4057</v>
      </c>
      <c r="D797" s="13" t="s">
        <v>6737</v>
      </c>
      <c r="E797" s="17" t="s">
        <v>4063</v>
      </c>
    </row>
    <row r="798" spans="1:5">
      <c r="A798" s="9" t="s">
        <v>4023</v>
      </c>
      <c r="B798" s="13" t="s">
        <v>1333</v>
      </c>
      <c r="C798" s="13" t="s">
        <v>399</v>
      </c>
      <c r="D798" s="13" t="s">
        <v>6738</v>
      </c>
      <c r="E798" s="17" t="s">
        <v>1445</v>
      </c>
    </row>
    <row r="799" spans="1:5">
      <c r="A799" s="9" t="s">
        <v>4023</v>
      </c>
      <c r="B799" s="13" t="s">
        <v>641</v>
      </c>
      <c r="C799" s="13" t="s">
        <v>2691</v>
      </c>
      <c r="D799" s="13" t="s">
        <v>5538</v>
      </c>
      <c r="E799" s="17" t="s">
        <v>4066</v>
      </c>
    </row>
    <row r="800" spans="1:5">
      <c r="A800" s="9" t="s">
        <v>4023</v>
      </c>
      <c r="B800" s="13" t="s">
        <v>4069</v>
      </c>
      <c r="C800" s="13" t="s">
        <v>4073</v>
      </c>
      <c r="D800" s="13" t="s">
        <v>5126</v>
      </c>
      <c r="E800" s="17" t="s">
        <v>4061</v>
      </c>
    </row>
    <row r="801" spans="1:5">
      <c r="A801" s="9" t="s">
        <v>4023</v>
      </c>
      <c r="B801" s="13" t="s">
        <v>662</v>
      </c>
      <c r="C801" s="13" t="s">
        <v>4078</v>
      </c>
      <c r="D801" s="13" t="s">
        <v>6557</v>
      </c>
      <c r="E801" s="17" t="s">
        <v>922</v>
      </c>
    </row>
    <row r="802" spans="1:5">
      <c r="A802" s="9" t="s">
        <v>4023</v>
      </c>
      <c r="B802" s="13" t="s">
        <v>145</v>
      </c>
      <c r="C802" s="13" t="s">
        <v>3147</v>
      </c>
      <c r="D802" s="13" t="s">
        <v>6739</v>
      </c>
      <c r="E802" s="17" t="s">
        <v>2741</v>
      </c>
    </row>
    <row r="803" spans="1:5">
      <c r="A803" s="9" t="s">
        <v>4023</v>
      </c>
      <c r="B803" s="13" t="s">
        <v>1023</v>
      </c>
      <c r="C803" s="13" t="s">
        <v>4080</v>
      </c>
      <c r="D803" s="13" t="s">
        <v>6740</v>
      </c>
      <c r="E803" s="17" t="s">
        <v>4083</v>
      </c>
    </row>
    <row r="804" spans="1:5">
      <c r="A804" s="9" t="s">
        <v>4023</v>
      </c>
      <c r="B804" s="13" t="s">
        <v>2335</v>
      </c>
      <c r="C804" s="13" t="s">
        <v>4086</v>
      </c>
      <c r="D804" s="13" t="s">
        <v>6324</v>
      </c>
      <c r="E804" s="17" t="s">
        <v>3383</v>
      </c>
    </row>
    <row r="805" spans="1:5" ht="15.5">
      <c r="A805" s="9" t="s">
        <v>4023</v>
      </c>
      <c r="B805" s="13" t="s">
        <v>87</v>
      </c>
      <c r="C805" s="13" t="s">
        <v>2333</v>
      </c>
      <c r="D805" s="13" t="s">
        <v>6741</v>
      </c>
      <c r="E805" s="17" t="s">
        <v>2830</v>
      </c>
    </row>
    <row r="806" spans="1:5" ht="15.5">
      <c r="A806" s="8" t="s">
        <v>1897</v>
      </c>
      <c r="B806" s="12" t="s">
        <v>2615</v>
      </c>
      <c r="C806" s="12"/>
      <c r="D806" s="12" t="s">
        <v>3206</v>
      </c>
      <c r="E806" s="16" t="s">
        <v>2646</v>
      </c>
    </row>
    <row r="807" spans="1:5">
      <c r="A807" s="9" t="s">
        <v>1897</v>
      </c>
      <c r="B807" s="13" t="s">
        <v>4088</v>
      </c>
      <c r="C807" s="13" t="s">
        <v>1588</v>
      </c>
      <c r="D807" s="13" t="s">
        <v>1177</v>
      </c>
      <c r="E807" s="17" t="s">
        <v>4089</v>
      </c>
    </row>
    <row r="808" spans="1:5">
      <c r="A808" s="9" t="s">
        <v>1897</v>
      </c>
      <c r="B808" s="13" t="s">
        <v>4090</v>
      </c>
      <c r="C808" s="13" t="s">
        <v>900</v>
      </c>
      <c r="D808" s="13" t="s">
        <v>6742</v>
      </c>
      <c r="E808" s="17" t="s">
        <v>3487</v>
      </c>
    </row>
    <row r="809" spans="1:5">
      <c r="A809" s="9" t="s">
        <v>1897</v>
      </c>
      <c r="B809" s="13" t="s">
        <v>4091</v>
      </c>
      <c r="C809" s="13" t="s">
        <v>3887</v>
      </c>
      <c r="D809" s="13" t="s">
        <v>226</v>
      </c>
      <c r="E809" s="17" t="s">
        <v>980</v>
      </c>
    </row>
    <row r="810" spans="1:5">
      <c r="A810" s="9" t="s">
        <v>1897</v>
      </c>
      <c r="B810" s="13" t="s">
        <v>4071</v>
      </c>
      <c r="C810" s="13" t="s">
        <v>4095</v>
      </c>
      <c r="D810" s="13" t="s">
        <v>1585</v>
      </c>
      <c r="E810" s="17" t="s">
        <v>4099</v>
      </c>
    </row>
    <row r="811" spans="1:5">
      <c r="A811" s="9" t="s">
        <v>1897</v>
      </c>
      <c r="B811" s="13" t="s">
        <v>1344</v>
      </c>
      <c r="C811" s="13" t="s">
        <v>3207</v>
      </c>
      <c r="D811" s="13" t="s">
        <v>5374</v>
      </c>
      <c r="E811" s="17" t="s">
        <v>1475</v>
      </c>
    </row>
    <row r="812" spans="1:5">
      <c r="A812" s="9" t="s">
        <v>1897</v>
      </c>
      <c r="B812" s="13" t="s">
        <v>4103</v>
      </c>
      <c r="C812" s="13" t="s">
        <v>4104</v>
      </c>
      <c r="D812" s="13" t="s">
        <v>5732</v>
      </c>
      <c r="E812" s="17" t="s">
        <v>4107</v>
      </c>
    </row>
    <row r="813" spans="1:5">
      <c r="A813" s="9" t="s">
        <v>1897</v>
      </c>
      <c r="B813" s="13" t="s">
        <v>4108</v>
      </c>
      <c r="C813" s="13" t="s">
        <v>4111</v>
      </c>
      <c r="D813" s="13" t="s">
        <v>6486</v>
      </c>
      <c r="E813" s="17" t="s">
        <v>4113</v>
      </c>
    </row>
    <row r="814" spans="1:5">
      <c r="A814" s="9" t="s">
        <v>1897</v>
      </c>
      <c r="B814" s="13" t="s">
        <v>3208</v>
      </c>
      <c r="C814" s="13" t="s">
        <v>2643</v>
      </c>
      <c r="D814" s="13" t="s">
        <v>6743</v>
      </c>
      <c r="E814" s="17" t="s">
        <v>4114</v>
      </c>
    </row>
    <row r="815" spans="1:5">
      <c r="A815" s="9" t="s">
        <v>1897</v>
      </c>
      <c r="B815" s="13" t="s">
        <v>4115</v>
      </c>
      <c r="C815" s="13" t="s">
        <v>4118</v>
      </c>
      <c r="D815" s="13" t="s">
        <v>6312</v>
      </c>
      <c r="E815" s="17" t="s">
        <v>500</v>
      </c>
    </row>
    <row r="816" spans="1:5">
      <c r="A816" s="9" t="s">
        <v>1897</v>
      </c>
      <c r="B816" s="13" t="s">
        <v>4119</v>
      </c>
      <c r="C816" s="13" t="s">
        <v>4120</v>
      </c>
      <c r="D816" s="13" t="s">
        <v>6744</v>
      </c>
      <c r="E816" s="17" t="s">
        <v>4121</v>
      </c>
    </row>
    <row r="817" spans="1:5">
      <c r="A817" s="9" t="s">
        <v>1897</v>
      </c>
      <c r="B817" s="13" t="s">
        <v>1204</v>
      </c>
      <c r="C817" s="13" t="s">
        <v>249</v>
      </c>
      <c r="D817" s="13" t="s">
        <v>6745</v>
      </c>
      <c r="E817" s="17" t="s">
        <v>4123</v>
      </c>
    </row>
    <row r="818" spans="1:5">
      <c r="A818" s="9" t="s">
        <v>1897</v>
      </c>
      <c r="B818" s="13" t="s">
        <v>4124</v>
      </c>
      <c r="C818" s="13" t="s">
        <v>1040</v>
      </c>
      <c r="D818" s="13" t="s">
        <v>6746</v>
      </c>
      <c r="E818" s="17" t="s">
        <v>4127</v>
      </c>
    </row>
    <row r="819" spans="1:5">
      <c r="A819" s="9" t="s">
        <v>1897</v>
      </c>
      <c r="B819" s="13" t="s">
        <v>624</v>
      </c>
      <c r="C819" s="13" t="s">
        <v>4129</v>
      </c>
      <c r="D819" s="13" t="s">
        <v>6747</v>
      </c>
      <c r="E819" s="17" t="s">
        <v>4130</v>
      </c>
    </row>
    <row r="820" spans="1:5">
      <c r="A820" s="9" t="s">
        <v>1897</v>
      </c>
      <c r="B820" s="13" t="s">
        <v>4131</v>
      </c>
      <c r="C820" s="13" t="s">
        <v>1345</v>
      </c>
      <c r="D820" s="13" t="s">
        <v>2884</v>
      </c>
      <c r="E820" s="17" t="s">
        <v>1939</v>
      </c>
    </row>
    <row r="821" spans="1:5">
      <c r="A821" s="9" t="s">
        <v>1897</v>
      </c>
      <c r="B821" s="13" t="s">
        <v>1388</v>
      </c>
      <c r="C821" s="13" t="s">
        <v>4133</v>
      </c>
      <c r="D821" s="13" t="s">
        <v>3572</v>
      </c>
      <c r="E821" s="17" t="s">
        <v>4134</v>
      </c>
    </row>
    <row r="822" spans="1:5">
      <c r="A822" s="9" t="s">
        <v>1897</v>
      </c>
      <c r="B822" s="13" t="s">
        <v>635</v>
      </c>
      <c r="C822" s="13" t="s">
        <v>4136</v>
      </c>
      <c r="D822" s="13" t="s">
        <v>6748</v>
      </c>
      <c r="E822" s="17" t="s">
        <v>4137</v>
      </c>
    </row>
    <row r="823" spans="1:5" ht="15.5">
      <c r="A823" s="9" t="s">
        <v>1897</v>
      </c>
      <c r="B823" s="13" t="s">
        <v>4138</v>
      </c>
      <c r="C823" s="13" t="s">
        <v>4139</v>
      </c>
      <c r="D823" s="13" t="s">
        <v>6749</v>
      </c>
      <c r="E823" s="17" t="s">
        <v>1751</v>
      </c>
    </row>
    <row r="824" spans="1:5" ht="15.5">
      <c r="A824" s="8" t="s">
        <v>4141</v>
      </c>
      <c r="B824" s="12" t="s">
        <v>3992</v>
      </c>
      <c r="C824" s="12"/>
      <c r="D824" s="12" t="s">
        <v>771</v>
      </c>
      <c r="E824" s="16" t="s">
        <v>4142</v>
      </c>
    </row>
    <row r="825" spans="1:5">
      <c r="A825" s="9" t="s">
        <v>4141</v>
      </c>
      <c r="B825" s="13" t="s">
        <v>4143</v>
      </c>
      <c r="C825" s="13" t="s">
        <v>4145</v>
      </c>
      <c r="D825" s="13" t="s">
        <v>3244</v>
      </c>
      <c r="E825" s="17" t="s">
        <v>4148</v>
      </c>
    </row>
    <row r="826" spans="1:5">
      <c r="A826" s="9" t="s">
        <v>4141</v>
      </c>
      <c r="B826" s="13" t="s">
        <v>1164</v>
      </c>
      <c r="C826" s="13" t="s">
        <v>3233</v>
      </c>
      <c r="D826" s="13" t="s">
        <v>6750</v>
      </c>
      <c r="E826" s="17" t="s">
        <v>2552</v>
      </c>
    </row>
    <row r="827" spans="1:5">
      <c r="A827" s="9" t="s">
        <v>4141</v>
      </c>
      <c r="B827" s="13" t="s">
        <v>4150</v>
      </c>
      <c r="C827" s="13" t="s">
        <v>630</v>
      </c>
      <c r="D827" s="13" t="s">
        <v>3303</v>
      </c>
      <c r="E827" s="17" t="s">
        <v>2005</v>
      </c>
    </row>
    <row r="828" spans="1:5">
      <c r="A828" s="9" t="s">
        <v>4141</v>
      </c>
      <c r="B828" s="13" t="s">
        <v>2047</v>
      </c>
      <c r="C828" s="13" t="s">
        <v>4151</v>
      </c>
      <c r="D828" s="13" t="s">
        <v>6477</v>
      </c>
      <c r="E828" s="17" t="s">
        <v>3337</v>
      </c>
    </row>
    <row r="829" spans="1:5">
      <c r="A829" s="9" t="s">
        <v>4141</v>
      </c>
      <c r="B829" s="13" t="s">
        <v>4155</v>
      </c>
      <c r="C829" s="13" t="s">
        <v>1099</v>
      </c>
      <c r="D829" s="13" t="s">
        <v>6751</v>
      </c>
      <c r="E829" s="17" t="s">
        <v>2905</v>
      </c>
    </row>
    <row r="830" spans="1:5">
      <c r="A830" s="9" t="s">
        <v>4141</v>
      </c>
      <c r="B830" s="13" t="s">
        <v>3137</v>
      </c>
      <c r="C830" s="13" t="s">
        <v>3666</v>
      </c>
      <c r="D830" s="13" t="s">
        <v>6752</v>
      </c>
      <c r="E830" s="17" t="s">
        <v>4157</v>
      </c>
    </row>
    <row r="831" spans="1:5">
      <c r="A831" s="9" t="s">
        <v>4141</v>
      </c>
      <c r="B831" s="13" t="s">
        <v>4159</v>
      </c>
      <c r="C831" s="13" t="s">
        <v>837</v>
      </c>
      <c r="D831" s="13" t="s">
        <v>5810</v>
      </c>
      <c r="E831" s="17" t="s">
        <v>1635</v>
      </c>
    </row>
    <row r="832" spans="1:5">
      <c r="A832" s="9" t="s">
        <v>4141</v>
      </c>
      <c r="B832" s="13" t="s">
        <v>4160</v>
      </c>
      <c r="C832" s="13" t="s">
        <v>235</v>
      </c>
      <c r="D832" s="13" t="s">
        <v>6753</v>
      </c>
      <c r="E832" s="17" t="s">
        <v>1666</v>
      </c>
    </row>
    <row r="833" spans="1:5">
      <c r="A833" s="9" t="s">
        <v>4141</v>
      </c>
      <c r="B833" s="13" t="s">
        <v>4163</v>
      </c>
      <c r="C833" s="13" t="s">
        <v>4166</v>
      </c>
      <c r="D833" s="13" t="s">
        <v>5511</v>
      </c>
      <c r="E833" s="17" t="s">
        <v>4168</v>
      </c>
    </row>
    <row r="834" spans="1:5">
      <c r="A834" s="9" t="s">
        <v>4141</v>
      </c>
      <c r="B834" s="13" t="s">
        <v>4170</v>
      </c>
      <c r="C834" s="13" t="s">
        <v>952</v>
      </c>
      <c r="D834" s="13" t="s">
        <v>6515</v>
      </c>
      <c r="E834" s="17" t="s">
        <v>4174</v>
      </c>
    </row>
    <row r="835" spans="1:5">
      <c r="A835" s="9" t="s">
        <v>4141</v>
      </c>
      <c r="B835" s="13" t="s">
        <v>2897</v>
      </c>
      <c r="C835" s="13" t="s">
        <v>4175</v>
      </c>
      <c r="D835" s="13" t="s">
        <v>6754</v>
      </c>
      <c r="E835" s="17" t="s">
        <v>4178</v>
      </c>
    </row>
    <row r="836" spans="1:5">
      <c r="A836" s="9" t="s">
        <v>4141</v>
      </c>
      <c r="B836" s="13" t="s">
        <v>1094</v>
      </c>
      <c r="C836" s="13" t="s">
        <v>4182</v>
      </c>
      <c r="D836" s="13" t="s">
        <v>6755</v>
      </c>
      <c r="E836" s="17" t="s">
        <v>951</v>
      </c>
    </row>
    <row r="837" spans="1:5">
      <c r="A837" s="9" t="s">
        <v>4141</v>
      </c>
      <c r="B837" s="13" t="s">
        <v>201</v>
      </c>
      <c r="C837" s="13" t="s">
        <v>4184</v>
      </c>
      <c r="D837" s="13" t="s">
        <v>2260</v>
      </c>
      <c r="E837" s="17" t="s">
        <v>4186</v>
      </c>
    </row>
    <row r="838" spans="1:5">
      <c r="A838" s="9" t="s">
        <v>4141</v>
      </c>
      <c r="B838" s="13" t="s">
        <v>4070</v>
      </c>
      <c r="C838" s="13" t="s">
        <v>4187</v>
      </c>
      <c r="D838" s="13" t="s">
        <v>5662</v>
      </c>
      <c r="E838" s="17" t="s">
        <v>885</v>
      </c>
    </row>
    <row r="839" spans="1:5">
      <c r="A839" s="9" t="s">
        <v>4141</v>
      </c>
      <c r="B839" s="13" t="s">
        <v>1251</v>
      </c>
      <c r="C839" s="13" t="s">
        <v>4188</v>
      </c>
      <c r="D839" s="13" t="s">
        <v>6756</v>
      </c>
      <c r="E839" s="17" t="s">
        <v>4189</v>
      </c>
    </row>
    <row r="840" spans="1:5">
      <c r="A840" s="9" t="s">
        <v>4141</v>
      </c>
      <c r="B840" s="13" t="s">
        <v>1111</v>
      </c>
      <c r="C840" s="13" t="s">
        <v>4191</v>
      </c>
      <c r="D840" s="13" t="s">
        <v>6757</v>
      </c>
      <c r="E840" s="17" t="s">
        <v>3005</v>
      </c>
    </row>
    <row r="841" spans="1:5">
      <c r="A841" s="9" t="s">
        <v>4141</v>
      </c>
      <c r="B841" s="13" t="s">
        <v>1923</v>
      </c>
      <c r="C841" s="13" t="s">
        <v>1927</v>
      </c>
      <c r="D841" s="13" t="s">
        <v>1743</v>
      </c>
      <c r="E841" s="17" t="s">
        <v>3495</v>
      </c>
    </row>
    <row r="842" spans="1:5">
      <c r="A842" s="9" t="s">
        <v>4141</v>
      </c>
      <c r="B842" s="13" t="s">
        <v>4030</v>
      </c>
      <c r="C842" s="13" t="s">
        <v>4195</v>
      </c>
      <c r="D842" s="13" t="s">
        <v>2991</v>
      </c>
      <c r="E842" s="17" t="s">
        <v>2936</v>
      </c>
    </row>
    <row r="843" spans="1:5">
      <c r="A843" s="9" t="s">
        <v>4141</v>
      </c>
      <c r="B843" s="13" t="s">
        <v>4196</v>
      </c>
      <c r="C843" s="13" t="s">
        <v>4198</v>
      </c>
      <c r="D843" s="13" t="s">
        <v>3554</v>
      </c>
      <c r="E843" s="17" t="s">
        <v>4203</v>
      </c>
    </row>
    <row r="844" spans="1:5">
      <c r="A844" s="9" t="s">
        <v>4141</v>
      </c>
      <c r="B844" s="13" t="s">
        <v>4204</v>
      </c>
      <c r="C844" s="13" t="s">
        <v>4206</v>
      </c>
      <c r="D844" s="13" t="s">
        <v>22</v>
      </c>
      <c r="E844" s="17" t="s">
        <v>1411</v>
      </c>
    </row>
    <row r="845" spans="1:5">
      <c r="A845" s="9" t="s">
        <v>4141</v>
      </c>
      <c r="B845" s="13" t="s">
        <v>4208</v>
      </c>
      <c r="C845" s="13" t="s">
        <v>4209</v>
      </c>
      <c r="D845" s="13" t="s">
        <v>1222</v>
      </c>
      <c r="E845" s="17" t="s">
        <v>4212</v>
      </c>
    </row>
    <row r="846" spans="1:5">
      <c r="A846" s="9" t="s">
        <v>4141</v>
      </c>
      <c r="B846" s="13" t="s">
        <v>4214</v>
      </c>
      <c r="C846" s="13" t="s">
        <v>957</v>
      </c>
      <c r="D846" s="13" t="s">
        <v>4097</v>
      </c>
      <c r="E846" s="17" t="s">
        <v>3427</v>
      </c>
    </row>
    <row r="847" spans="1:5">
      <c r="A847" s="9" t="s">
        <v>4141</v>
      </c>
      <c r="B847" s="13" t="s">
        <v>4216</v>
      </c>
      <c r="C847" s="13" t="s">
        <v>4219</v>
      </c>
      <c r="D847" s="13" t="s">
        <v>6759</v>
      </c>
      <c r="E847" s="17" t="s">
        <v>4223</v>
      </c>
    </row>
    <row r="848" spans="1:5">
      <c r="A848" s="9" t="s">
        <v>4141</v>
      </c>
      <c r="B848" s="13" t="s">
        <v>4228</v>
      </c>
      <c r="C848" s="13" t="s">
        <v>2143</v>
      </c>
      <c r="D848" s="13" t="s">
        <v>6760</v>
      </c>
      <c r="E848" s="17" t="s">
        <v>1651</v>
      </c>
    </row>
    <row r="849" spans="1:5">
      <c r="A849" s="9" t="s">
        <v>4141</v>
      </c>
      <c r="B849" s="13" t="s">
        <v>4229</v>
      </c>
      <c r="C849" s="13" t="s">
        <v>2490</v>
      </c>
      <c r="D849" s="13" t="s">
        <v>6761</v>
      </c>
      <c r="E849" s="17" t="s">
        <v>1144</v>
      </c>
    </row>
    <row r="850" spans="1:5">
      <c r="A850" s="9" t="s">
        <v>4141</v>
      </c>
      <c r="B850" s="13" t="s">
        <v>1011</v>
      </c>
      <c r="C850" s="13" t="s">
        <v>4230</v>
      </c>
      <c r="D850" s="13" t="s">
        <v>6762</v>
      </c>
      <c r="E850" s="17" t="s">
        <v>4232</v>
      </c>
    </row>
    <row r="851" spans="1:5" ht="15.5">
      <c r="A851" s="9" t="s">
        <v>4141</v>
      </c>
      <c r="B851" s="13" t="s">
        <v>4233</v>
      </c>
      <c r="C851" s="13" t="s">
        <v>847</v>
      </c>
      <c r="D851" s="13" t="s">
        <v>4687</v>
      </c>
      <c r="E851" s="17" t="s">
        <v>4234</v>
      </c>
    </row>
    <row r="852" spans="1:5" ht="15.5">
      <c r="A852" s="8" t="s">
        <v>2562</v>
      </c>
      <c r="B852" s="12" t="s">
        <v>4236</v>
      </c>
      <c r="C852" s="12"/>
      <c r="D852" s="12" t="s">
        <v>6763</v>
      </c>
      <c r="E852" s="16" t="s">
        <v>4237</v>
      </c>
    </row>
    <row r="853" spans="1:5">
      <c r="A853" s="9" t="s">
        <v>2562</v>
      </c>
      <c r="B853" s="13" t="s">
        <v>4238</v>
      </c>
      <c r="C853" s="13" t="s">
        <v>954</v>
      </c>
      <c r="D853" s="13" t="s">
        <v>6002</v>
      </c>
      <c r="E853" s="17" t="s">
        <v>4243</v>
      </c>
    </row>
    <row r="854" spans="1:5">
      <c r="A854" s="9" t="s">
        <v>2562</v>
      </c>
      <c r="B854" s="13" t="s">
        <v>3504</v>
      </c>
      <c r="C854" s="13" t="s">
        <v>4244</v>
      </c>
      <c r="D854" s="13" t="s">
        <v>6207</v>
      </c>
      <c r="E854" s="17" t="s">
        <v>3106</v>
      </c>
    </row>
    <row r="855" spans="1:5">
      <c r="A855" s="9" t="s">
        <v>2562</v>
      </c>
      <c r="B855" s="13" t="s">
        <v>2709</v>
      </c>
      <c r="C855" s="13" t="s">
        <v>4246</v>
      </c>
      <c r="D855" s="13" t="s">
        <v>6764</v>
      </c>
      <c r="E855" s="17" t="s">
        <v>2357</v>
      </c>
    </row>
    <row r="856" spans="1:5">
      <c r="A856" s="9" t="s">
        <v>2562</v>
      </c>
      <c r="B856" s="13" t="s">
        <v>844</v>
      </c>
      <c r="C856" s="13" t="s">
        <v>4247</v>
      </c>
      <c r="D856" s="13" t="s">
        <v>829</v>
      </c>
      <c r="E856" s="17" t="s">
        <v>4248</v>
      </c>
    </row>
    <row r="857" spans="1:5">
      <c r="A857" s="9" t="s">
        <v>2562</v>
      </c>
      <c r="B857" s="13" t="s">
        <v>4249</v>
      </c>
      <c r="C857" s="13" t="s">
        <v>3680</v>
      </c>
      <c r="D857" s="13" t="s">
        <v>6765</v>
      </c>
      <c r="E857" s="17" t="s">
        <v>3428</v>
      </c>
    </row>
    <row r="858" spans="1:5">
      <c r="A858" s="9" t="s">
        <v>2562</v>
      </c>
      <c r="B858" s="13" t="s">
        <v>4250</v>
      </c>
      <c r="C858" s="13" t="s">
        <v>2119</v>
      </c>
      <c r="D858" s="13" t="s">
        <v>1705</v>
      </c>
      <c r="E858" s="17" t="s">
        <v>4253</v>
      </c>
    </row>
    <row r="859" spans="1:5">
      <c r="A859" s="9" t="s">
        <v>2562</v>
      </c>
      <c r="B859" s="13" t="s">
        <v>4254</v>
      </c>
      <c r="C859" s="13" t="s">
        <v>4256</v>
      </c>
      <c r="D859" s="13" t="s">
        <v>4116</v>
      </c>
      <c r="E859" s="17" t="s">
        <v>4258</v>
      </c>
    </row>
    <row r="860" spans="1:5">
      <c r="A860" s="9" t="s">
        <v>2562</v>
      </c>
      <c r="B860" s="13" t="s">
        <v>4259</v>
      </c>
      <c r="C860" s="13" t="s">
        <v>3195</v>
      </c>
      <c r="D860" s="13" t="s">
        <v>5911</v>
      </c>
      <c r="E860" s="17" t="s">
        <v>2473</v>
      </c>
    </row>
    <row r="861" spans="1:5">
      <c r="A861" s="9" t="s">
        <v>2562</v>
      </c>
      <c r="B861" s="13" t="s">
        <v>1559</v>
      </c>
      <c r="C861" s="13" t="s">
        <v>4262</v>
      </c>
      <c r="D861" s="13" t="s">
        <v>670</v>
      </c>
      <c r="E861" s="17" t="s">
        <v>4264</v>
      </c>
    </row>
    <row r="862" spans="1:5">
      <c r="A862" s="9" t="s">
        <v>2562</v>
      </c>
      <c r="B862" s="13" t="s">
        <v>4265</v>
      </c>
      <c r="C862" s="13" t="s">
        <v>4271</v>
      </c>
      <c r="D862" s="13" t="s">
        <v>6766</v>
      </c>
      <c r="E862" s="17" t="s">
        <v>4272</v>
      </c>
    </row>
    <row r="863" spans="1:5">
      <c r="A863" s="9" t="s">
        <v>2562</v>
      </c>
      <c r="B863" s="13" t="s">
        <v>4117</v>
      </c>
      <c r="C863" s="13" t="s">
        <v>4047</v>
      </c>
      <c r="D863" s="13" t="s">
        <v>6767</v>
      </c>
      <c r="E863" s="17" t="s">
        <v>4273</v>
      </c>
    </row>
    <row r="864" spans="1:5">
      <c r="A864" s="9" t="s">
        <v>2562</v>
      </c>
      <c r="B864" s="13" t="s">
        <v>4274</v>
      </c>
      <c r="C864" s="13" t="s">
        <v>4275</v>
      </c>
      <c r="D864" s="13" t="s">
        <v>3561</v>
      </c>
      <c r="E864" s="17" t="s">
        <v>3446</v>
      </c>
    </row>
    <row r="865" spans="1:5">
      <c r="A865" s="9" t="s">
        <v>2562</v>
      </c>
      <c r="B865" s="13" t="s">
        <v>4276</v>
      </c>
      <c r="C865" s="13" t="s">
        <v>4277</v>
      </c>
      <c r="D865" s="13" t="s">
        <v>6768</v>
      </c>
      <c r="E865" s="17" t="s">
        <v>4280</v>
      </c>
    </row>
    <row r="866" spans="1:5">
      <c r="A866" s="9" t="s">
        <v>2562</v>
      </c>
      <c r="B866" s="13" t="s">
        <v>4283</v>
      </c>
      <c r="C866" s="13" t="s">
        <v>4284</v>
      </c>
      <c r="D866" s="13" t="s">
        <v>2048</v>
      </c>
      <c r="E866" s="17" t="s">
        <v>391</v>
      </c>
    </row>
    <row r="867" spans="1:5">
      <c r="A867" s="9" t="s">
        <v>2562</v>
      </c>
      <c r="B867" s="13" t="s">
        <v>2404</v>
      </c>
      <c r="C867" s="13" t="s">
        <v>4098</v>
      </c>
      <c r="D867" s="13" t="s">
        <v>6529</v>
      </c>
      <c r="E867" s="17" t="s">
        <v>2295</v>
      </c>
    </row>
    <row r="868" spans="1:5">
      <c r="A868" s="9" t="s">
        <v>2562</v>
      </c>
      <c r="B868" s="13" t="s">
        <v>4285</v>
      </c>
      <c r="C868" s="13" t="s">
        <v>4287</v>
      </c>
      <c r="D868" s="13" t="s">
        <v>6769</v>
      </c>
      <c r="E868" s="17" t="s">
        <v>2829</v>
      </c>
    </row>
    <row r="869" spans="1:5">
      <c r="A869" s="9" t="s">
        <v>2562</v>
      </c>
      <c r="B869" s="13" t="s">
        <v>4288</v>
      </c>
      <c r="C869" s="13" t="s">
        <v>6</v>
      </c>
      <c r="D869" s="13" t="s">
        <v>6162</v>
      </c>
      <c r="E869" s="17" t="s">
        <v>486</v>
      </c>
    </row>
    <row r="870" spans="1:5">
      <c r="A870" s="9" t="s">
        <v>2562</v>
      </c>
      <c r="B870" s="13" t="s">
        <v>2553</v>
      </c>
      <c r="C870" s="13" t="s">
        <v>4293</v>
      </c>
      <c r="D870" s="13" t="s">
        <v>4786</v>
      </c>
      <c r="E870" s="17" t="s">
        <v>2927</v>
      </c>
    </row>
    <row r="871" spans="1:5">
      <c r="A871" s="9" t="s">
        <v>2562</v>
      </c>
      <c r="B871" s="13" t="s">
        <v>3069</v>
      </c>
      <c r="C871" s="13" t="s">
        <v>4294</v>
      </c>
      <c r="D871" s="13" t="s">
        <v>6770</v>
      </c>
      <c r="E871" s="17" t="s">
        <v>4295</v>
      </c>
    </row>
    <row r="872" spans="1:5">
      <c r="A872" s="9" t="s">
        <v>2562</v>
      </c>
      <c r="B872" s="13" t="s">
        <v>1244</v>
      </c>
      <c r="C872" s="13" t="s">
        <v>2483</v>
      </c>
      <c r="D872" s="13" t="s">
        <v>6771</v>
      </c>
      <c r="E872" s="17" t="s">
        <v>2601</v>
      </c>
    </row>
    <row r="873" spans="1:5">
      <c r="A873" s="9" t="s">
        <v>2562</v>
      </c>
      <c r="B873" s="13" t="s">
        <v>4297</v>
      </c>
      <c r="C873" s="13" t="s">
        <v>152</v>
      </c>
      <c r="D873" s="13" t="s">
        <v>4495</v>
      </c>
      <c r="E873" s="17" t="s">
        <v>4300</v>
      </c>
    </row>
    <row r="874" spans="1:5">
      <c r="A874" s="9" t="s">
        <v>2562</v>
      </c>
      <c r="B874" s="13" t="s">
        <v>2666</v>
      </c>
      <c r="C874" s="13" t="s">
        <v>3575</v>
      </c>
      <c r="D874" s="13" t="s">
        <v>4823</v>
      </c>
      <c r="E874" s="17" t="s">
        <v>4301</v>
      </c>
    </row>
    <row r="875" spans="1:5">
      <c r="A875" s="9" t="s">
        <v>2562</v>
      </c>
      <c r="B875" s="13" t="s">
        <v>4302</v>
      </c>
      <c r="C875" s="13" t="s">
        <v>566</v>
      </c>
      <c r="D875" s="13" t="s">
        <v>1142</v>
      </c>
      <c r="E875" s="17" t="s">
        <v>4305</v>
      </c>
    </row>
    <row r="876" spans="1:5">
      <c r="A876" s="9" t="s">
        <v>2562</v>
      </c>
      <c r="B876" s="13" t="s">
        <v>4199</v>
      </c>
      <c r="C876" s="13" t="s">
        <v>4307</v>
      </c>
      <c r="D876" s="13" t="s">
        <v>6772</v>
      </c>
      <c r="E876" s="17" t="s">
        <v>2870</v>
      </c>
    </row>
    <row r="877" spans="1:5">
      <c r="A877" s="9" t="s">
        <v>2562</v>
      </c>
      <c r="B877" s="13" t="s">
        <v>4269</v>
      </c>
      <c r="C877" s="13" t="s">
        <v>1379</v>
      </c>
      <c r="D877" s="13" t="s">
        <v>6773</v>
      </c>
      <c r="E877" s="17" t="s">
        <v>209</v>
      </c>
    </row>
    <row r="878" spans="1:5">
      <c r="A878" s="9" t="s">
        <v>2562</v>
      </c>
      <c r="B878" s="13" t="s">
        <v>4308</v>
      </c>
      <c r="C878" s="13" t="s">
        <v>4310</v>
      </c>
      <c r="D878" s="13" t="s">
        <v>6774</v>
      </c>
      <c r="E878" s="17" t="s">
        <v>4312</v>
      </c>
    </row>
    <row r="879" spans="1:5">
      <c r="A879" s="9" t="s">
        <v>2562</v>
      </c>
      <c r="B879" s="13" t="s">
        <v>2878</v>
      </c>
      <c r="C879" s="13" t="s">
        <v>4314</v>
      </c>
      <c r="D879" s="13" t="s">
        <v>856</v>
      </c>
      <c r="E879" s="17" t="s">
        <v>3931</v>
      </c>
    </row>
    <row r="880" spans="1:5">
      <c r="A880" s="9" t="s">
        <v>2562</v>
      </c>
      <c r="B880" s="13" t="s">
        <v>4317</v>
      </c>
      <c r="C880" s="13" t="s">
        <v>3357</v>
      </c>
      <c r="D880" s="13" t="s">
        <v>6775</v>
      </c>
      <c r="E880" s="17" t="s">
        <v>4319</v>
      </c>
    </row>
    <row r="881" spans="1:5">
      <c r="A881" s="9" t="s">
        <v>2562</v>
      </c>
      <c r="B881" s="13" t="s">
        <v>4320</v>
      </c>
      <c r="C881" s="13" t="s">
        <v>4322</v>
      </c>
      <c r="D881" s="13" t="s">
        <v>4218</v>
      </c>
      <c r="E881" s="17" t="s">
        <v>4324</v>
      </c>
    </row>
    <row r="882" spans="1:5">
      <c r="A882" s="9" t="s">
        <v>2562</v>
      </c>
      <c r="B882" s="13" t="s">
        <v>1131</v>
      </c>
      <c r="C882" s="13" t="s">
        <v>4325</v>
      </c>
      <c r="D882" s="13" t="s">
        <v>6776</v>
      </c>
      <c r="E882" s="17" t="s">
        <v>4326</v>
      </c>
    </row>
    <row r="883" spans="1:5">
      <c r="A883" s="9" t="s">
        <v>2562</v>
      </c>
      <c r="B883" s="13" t="s">
        <v>3573</v>
      </c>
      <c r="C883" s="13" t="s">
        <v>916</v>
      </c>
      <c r="D883" s="13" t="s">
        <v>2300</v>
      </c>
      <c r="E883" s="17" t="s">
        <v>4327</v>
      </c>
    </row>
    <row r="884" spans="1:5">
      <c r="A884" s="9" t="s">
        <v>2562</v>
      </c>
      <c r="B884" s="13" t="s">
        <v>3061</v>
      </c>
      <c r="C884" s="13" t="s">
        <v>4328</v>
      </c>
      <c r="D884" s="13" t="s">
        <v>3546</v>
      </c>
      <c r="E884" s="17" t="s">
        <v>4329</v>
      </c>
    </row>
    <row r="885" spans="1:5">
      <c r="A885" s="9" t="s">
        <v>2562</v>
      </c>
      <c r="B885" s="13" t="s">
        <v>693</v>
      </c>
      <c r="C885" s="13" t="s">
        <v>4331</v>
      </c>
      <c r="D885" s="13" t="s">
        <v>1850</v>
      </c>
      <c r="E885" s="17" t="s">
        <v>2825</v>
      </c>
    </row>
    <row r="886" spans="1:5">
      <c r="A886" s="9" t="s">
        <v>2562</v>
      </c>
      <c r="B886" s="13" t="s">
        <v>4333</v>
      </c>
      <c r="C886" s="13" t="s">
        <v>4338</v>
      </c>
      <c r="D886" s="13" t="s">
        <v>6777</v>
      </c>
      <c r="E886" s="17" t="s">
        <v>1501</v>
      </c>
    </row>
    <row r="887" spans="1:5">
      <c r="A887" s="9" t="s">
        <v>2562</v>
      </c>
      <c r="B887" s="13" t="s">
        <v>3901</v>
      </c>
      <c r="C887" s="13" t="s">
        <v>4339</v>
      </c>
      <c r="D887" s="13" t="s">
        <v>2478</v>
      </c>
      <c r="E887" s="17" t="s">
        <v>2721</v>
      </c>
    </row>
    <row r="888" spans="1:5">
      <c r="A888" s="9" t="s">
        <v>2562</v>
      </c>
      <c r="B888" s="13" t="s">
        <v>2166</v>
      </c>
      <c r="C888" s="13" t="s">
        <v>4340</v>
      </c>
      <c r="D888" s="13" t="s">
        <v>6778</v>
      </c>
      <c r="E888" s="17" t="s">
        <v>4342</v>
      </c>
    </row>
    <row r="889" spans="1:5">
      <c r="A889" s="9" t="s">
        <v>2562</v>
      </c>
      <c r="B889" s="13" t="s">
        <v>543</v>
      </c>
      <c r="C889" s="13" t="s">
        <v>2151</v>
      </c>
      <c r="D889" s="13" t="s">
        <v>6234</v>
      </c>
      <c r="E889" s="17" t="s">
        <v>4085</v>
      </c>
    </row>
    <row r="890" spans="1:5">
      <c r="A890" s="9" t="s">
        <v>2562</v>
      </c>
      <c r="B890" s="13" t="s">
        <v>1980</v>
      </c>
      <c r="C890" s="13" t="s">
        <v>1033</v>
      </c>
      <c r="D890" s="13" t="s">
        <v>6779</v>
      </c>
      <c r="E890" s="17" t="s">
        <v>3148</v>
      </c>
    </row>
    <row r="891" spans="1:5">
      <c r="A891" s="9" t="s">
        <v>2562</v>
      </c>
      <c r="B891" s="13" t="s">
        <v>4343</v>
      </c>
      <c r="C891" s="13" t="s">
        <v>4346</v>
      </c>
      <c r="D891" s="13" t="s">
        <v>5231</v>
      </c>
      <c r="E891" s="17" t="s">
        <v>4349</v>
      </c>
    </row>
    <row r="892" spans="1:5">
      <c r="A892" s="9" t="s">
        <v>2562</v>
      </c>
      <c r="B892" s="13" t="s">
        <v>4350</v>
      </c>
      <c r="C892" s="13" t="s">
        <v>3553</v>
      </c>
      <c r="D892" s="13" t="s">
        <v>6780</v>
      </c>
      <c r="E892" s="17" t="s">
        <v>4074</v>
      </c>
    </row>
    <row r="893" spans="1:5">
      <c r="A893" s="9" t="s">
        <v>2562</v>
      </c>
      <c r="B893" s="13" t="s">
        <v>4353</v>
      </c>
      <c r="C893" s="13" t="s">
        <v>4354</v>
      </c>
      <c r="D893" s="13" t="s">
        <v>396</v>
      </c>
      <c r="E893" s="17" t="s">
        <v>4266</v>
      </c>
    </row>
    <row r="894" spans="1:5">
      <c r="A894" s="9" t="s">
        <v>2562</v>
      </c>
      <c r="B894" s="13" t="s">
        <v>4355</v>
      </c>
      <c r="C894" s="13" t="s">
        <v>4357</v>
      </c>
      <c r="D894" s="13" t="s">
        <v>5177</v>
      </c>
      <c r="E894" s="17" t="s">
        <v>4358</v>
      </c>
    </row>
    <row r="895" spans="1:5">
      <c r="A895" s="9" t="s">
        <v>2562</v>
      </c>
      <c r="B895" s="13" t="s">
        <v>576</v>
      </c>
      <c r="C895" s="13" t="s">
        <v>4359</v>
      </c>
      <c r="D895" s="13" t="s">
        <v>6781</v>
      </c>
      <c r="E895" s="17" t="s">
        <v>1863</v>
      </c>
    </row>
    <row r="896" spans="1:5">
      <c r="A896" s="9" t="s">
        <v>2562</v>
      </c>
      <c r="B896" s="13" t="s">
        <v>4278</v>
      </c>
      <c r="C896" s="13" t="s">
        <v>1412</v>
      </c>
      <c r="D896" s="13" t="s">
        <v>4720</v>
      </c>
      <c r="E896" s="17" t="s">
        <v>4360</v>
      </c>
    </row>
    <row r="897" spans="1:5">
      <c r="A897" s="9" t="s">
        <v>2562</v>
      </c>
      <c r="B897" s="13" t="s">
        <v>3032</v>
      </c>
      <c r="C897" s="13" t="s">
        <v>1602</v>
      </c>
      <c r="D897" s="13" t="s">
        <v>2554</v>
      </c>
      <c r="E897" s="17" t="s">
        <v>4361</v>
      </c>
    </row>
    <row r="898" spans="1:5">
      <c r="A898" s="9" t="s">
        <v>2562</v>
      </c>
      <c r="B898" s="13" t="s">
        <v>1189</v>
      </c>
      <c r="C898" s="13" t="s">
        <v>4341</v>
      </c>
      <c r="D898" s="13" t="s">
        <v>3907</v>
      </c>
      <c r="E898" s="17" t="s">
        <v>4363</v>
      </c>
    </row>
    <row r="899" spans="1:5">
      <c r="A899" s="9" t="s">
        <v>2562</v>
      </c>
      <c r="B899" s="13" t="s">
        <v>4367</v>
      </c>
      <c r="C899" s="13" t="s">
        <v>3348</v>
      </c>
      <c r="D899" s="13" t="s">
        <v>3968</v>
      </c>
      <c r="E899" s="17" t="s">
        <v>4368</v>
      </c>
    </row>
    <row r="900" spans="1:5">
      <c r="A900" s="9" t="s">
        <v>2562</v>
      </c>
      <c r="B900" s="13" t="s">
        <v>2942</v>
      </c>
      <c r="C900" s="13" t="s">
        <v>4282</v>
      </c>
      <c r="D900" s="13" t="s">
        <v>6783</v>
      </c>
      <c r="E900" s="17" t="s">
        <v>976</v>
      </c>
    </row>
    <row r="901" spans="1:5">
      <c r="A901" s="9" t="s">
        <v>2562</v>
      </c>
      <c r="B901" s="13" t="s">
        <v>4370</v>
      </c>
      <c r="C901" s="13" t="s">
        <v>4372</v>
      </c>
      <c r="D901" s="13" t="s">
        <v>6784</v>
      </c>
      <c r="E901" s="17" t="s">
        <v>4375</v>
      </c>
    </row>
    <row r="902" spans="1:5">
      <c r="A902" s="9" t="s">
        <v>2562</v>
      </c>
      <c r="B902" s="13" t="s">
        <v>4376</v>
      </c>
      <c r="C902" s="13" t="s">
        <v>589</v>
      </c>
      <c r="D902" s="13" t="s">
        <v>3480</v>
      </c>
      <c r="E902" s="17" t="s">
        <v>4378</v>
      </c>
    </row>
    <row r="903" spans="1:5">
      <c r="A903" s="9" t="s">
        <v>2562</v>
      </c>
      <c r="B903" s="13" t="s">
        <v>1599</v>
      </c>
      <c r="C903" s="13" t="s">
        <v>4379</v>
      </c>
      <c r="D903" s="13" t="s">
        <v>6787</v>
      </c>
      <c r="E903" s="17" t="s">
        <v>1169</v>
      </c>
    </row>
    <row r="904" spans="1:5">
      <c r="A904" s="9" t="s">
        <v>2562</v>
      </c>
      <c r="B904" s="13" t="s">
        <v>355</v>
      </c>
      <c r="C904" s="13" t="s">
        <v>1581</v>
      </c>
      <c r="D904" s="13" t="s">
        <v>5851</v>
      </c>
      <c r="E904" s="17" t="s">
        <v>4380</v>
      </c>
    </row>
    <row r="905" spans="1:5">
      <c r="A905" s="9" t="s">
        <v>2562</v>
      </c>
      <c r="B905" s="13" t="s">
        <v>4382</v>
      </c>
      <c r="C905" s="13" t="s">
        <v>2276</v>
      </c>
      <c r="D905" s="13" t="s">
        <v>3191</v>
      </c>
      <c r="E905" s="17" t="s">
        <v>1940</v>
      </c>
    </row>
    <row r="906" spans="1:5">
      <c r="A906" s="9" t="s">
        <v>2562</v>
      </c>
      <c r="B906" s="13" t="s">
        <v>2422</v>
      </c>
      <c r="C906" s="13" t="s">
        <v>4383</v>
      </c>
      <c r="D906" s="13" t="s">
        <v>1139</v>
      </c>
      <c r="E906" s="17" t="s">
        <v>4385</v>
      </c>
    </row>
    <row r="907" spans="1:5">
      <c r="A907" s="9" t="s">
        <v>2562</v>
      </c>
      <c r="B907" s="13" t="s">
        <v>4387</v>
      </c>
      <c r="C907" s="13" t="s">
        <v>158</v>
      </c>
      <c r="D907" s="13" t="s">
        <v>421</v>
      </c>
      <c r="E907" s="17" t="s">
        <v>2789</v>
      </c>
    </row>
    <row r="908" spans="1:5">
      <c r="A908" s="9" t="s">
        <v>2562</v>
      </c>
      <c r="B908" s="13" t="s">
        <v>4389</v>
      </c>
      <c r="C908" s="13" t="s">
        <v>3058</v>
      </c>
      <c r="D908" s="13" t="s">
        <v>4032</v>
      </c>
      <c r="E908" s="17" t="s">
        <v>4394</v>
      </c>
    </row>
    <row r="909" spans="1:5">
      <c r="A909" s="9" t="s">
        <v>2562</v>
      </c>
      <c r="B909" s="13" t="s">
        <v>49</v>
      </c>
      <c r="C909" s="13" t="s">
        <v>2342</v>
      </c>
      <c r="D909" s="13" t="s">
        <v>6788</v>
      </c>
      <c r="E909" s="17" t="s">
        <v>4397</v>
      </c>
    </row>
    <row r="910" spans="1:5">
      <c r="A910" s="9" t="s">
        <v>2562</v>
      </c>
      <c r="B910" s="13" t="s">
        <v>4225</v>
      </c>
      <c r="C910" s="13" t="s">
        <v>4400</v>
      </c>
      <c r="D910" s="13" t="s">
        <v>5905</v>
      </c>
      <c r="E910" s="17" t="s">
        <v>4401</v>
      </c>
    </row>
    <row r="911" spans="1:5">
      <c r="A911" s="9" t="s">
        <v>2562</v>
      </c>
      <c r="B911" s="13" t="s">
        <v>4402</v>
      </c>
      <c r="C911" s="13" t="s">
        <v>3723</v>
      </c>
      <c r="D911" s="13" t="s">
        <v>6789</v>
      </c>
      <c r="E911" s="17" t="s">
        <v>4404</v>
      </c>
    </row>
    <row r="912" spans="1:5">
      <c r="A912" s="9" t="s">
        <v>2562</v>
      </c>
      <c r="B912" s="13" t="s">
        <v>4408</v>
      </c>
      <c r="C912" s="13" t="s">
        <v>4410</v>
      </c>
      <c r="D912" s="13" t="s">
        <v>6790</v>
      </c>
      <c r="E912" s="17" t="s">
        <v>3225</v>
      </c>
    </row>
    <row r="913" spans="1:5">
      <c r="A913" s="9" t="s">
        <v>2562</v>
      </c>
      <c r="B913" s="13" t="s">
        <v>1420</v>
      </c>
      <c r="C913" s="13" t="s">
        <v>4411</v>
      </c>
      <c r="D913" s="13" t="s">
        <v>6429</v>
      </c>
      <c r="E913" s="17" t="s">
        <v>939</v>
      </c>
    </row>
    <row r="914" spans="1:5">
      <c r="A914" s="9" t="s">
        <v>2562</v>
      </c>
      <c r="B914" s="13" t="s">
        <v>2094</v>
      </c>
      <c r="C914" s="13" t="s">
        <v>3190</v>
      </c>
      <c r="D914" s="13" t="s">
        <v>6048</v>
      </c>
      <c r="E914" s="17" t="s">
        <v>4413</v>
      </c>
    </row>
    <row r="915" spans="1:5">
      <c r="A915" s="9" t="s">
        <v>2562</v>
      </c>
      <c r="B915" s="13" t="s">
        <v>937</v>
      </c>
      <c r="C915" s="13" t="s">
        <v>4351</v>
      </c>
      <c r="D915" s="13" t="s">
        <v>6792</v>
      </c>
      <c r="E915" s="17" t="s">
        <v>4414</v>
      </c>
    </row>
    <row r="916" spans="1:5">
      <c r="A916" s="9" t="s">
        <v>2562</v>
      </c>
      <c r="B916" s="13" t="s">
        <v>1204</v>
      </c>
      <c r="C916" s="13" t="s">
        <v>4415</v>
      </c>
      <c r="D916" s="13" t="s">
        <v>6793</v>
      </c>
      <c r="E916" s="17" t="s">
        <v>4418</v>
      </c>
    </row>
    <row r="917" spans="1:5">
      <c r="A917" s="9" t="s">
        <v>2562</v>
      </c>
      <c r="B917" s="13" t="s">
        <v>4420</v>
      </c>
      <c r="C917" s="13" t="s">
        <v>4421</v>
      </c>
      <c r="D917" s="13" t="s">
        <v>571</v>
      </c>
      <c r="E917" s="17" t="s">
        <v>4425</v>
      </c>
    </row>
    <row r="918" spans="1:5">
      <c r="A918" s="9" t="s">
        <v>2562</v>
      </c>
      <c r="B918" s="13" t="s">
        <v>4426</v>
      </c>
      <c r="C918" s="13" t="s">
        <v>1123</v>
      </c>
      <c r="D918" s="13" t="s">
        <v>6794</v>
      </c>
      <c r="E918" s="17" t="s">
        <v>4427</v>
      </c>
    </row>
    <row r="919" spans="1:5">
      <c r="A919" s="9" t="s">
        <v>2562</v>
      </c>
      <c r="B919" s="13" t="s">
        <v>4428</v>
      </c>
      <c r="C919" s="13" t="s">
        <v>4429</v>
      </c>
      <c r="D919" s="13" t="s">
        <v>2197</v>
      </c>
      <c r="E919" s="17" t="s">
        <v>4433</v>
      </c>
    </row>
    <row r="920" spans="1:5">
      <c r="A920" s="9" t="s">
        <v>2562</v>
      </c>
      <c r="B920" s="13" t="s">
        <v>1688</v>
      </c>
      <c r="C920" s="13" t="s">
        <v>4304</v>
      </c>
      <c r="D920" s="13" t="s">
        <v>2200</v>
      </c>
      <c r="E920" s="17" t="s">
        <v>4436</v>
      </c>
    </row>
    <row r="921" spans="1:5">
      <c r="A921" s="9" t="s">
        <v>2562</v>
      </c>
      <c r="B921" s="13" t="s">
        <v>1673</v>
      </c>
      <c r="C921" s="13" t="s">
        <v>242</v>
      </c>
      <c r="D921" s="13" t="s">
        <v>6795</v>
      </c>
      <c r="E921" s="17" t="s">
        <v>4437</v>
      </c>
    </row>
    <row r="922" spans="1:5">
      <c r="A922" s="9" t="s">
        <v>2562</v>
      </c>
      <c r="B922" s="13" t="s">
        <v>2438</v>
      </c>
      <c r="C922" s="13" t="s">
        <v>266</v>
      </c>
      <c r="D922" s="13" t="s">
        <v>1907</v>
      </c>
      <c r="E922" s="17" t="s">
        <v>4440</v>
      </c>
    </row>
    <row r="923" spans="1:5">
      <c r="A923" s="9" t="s">
        <v>2562</v>
      </c>
      <c r="B923" s="13" t="s">
        <v>2794</v>
      </c>
      <c r="C923" s="13" t="s">
        <v>4441</v>
      </c>
      <c r="D923" s="13" t="s">
        <v>6214</v>
      </c>
      <c r="E923" s="17" t="s">
        <v>4442</v>
      </c>
    </row>
    <row r="924" spans="1:5">
      <c r="A924" s="9" t="s">
        <v>2562</v>
      </c>
      <c r="B924" s="13" t="s">
        <v>4444</v>
      </c>
      <c r="C924" s="13" t="s">
        <v>4153</v>
      </c>
      <c r="D924" s="13" t="s">
        <v>2627</v>
      </c>
      <c r="E924" s="17" t="s">
        <v>4447</v>
      </c>
    </row>
    <row r="925" spans="1:5">
      <c r="A925" s="9" t="s">
        <v>2562</v>
      </c>
      <c r="B925" s="13" t="s">
        <v>4448</v>
      </c>
      <c r="C925" s="13" t="s">
        <v>3302</v>
      </c>
      <c r="D925" s="13" t="s">
        <v>6796</v>
      </c>
      <c r="E925" s="17" t="s">
        <v>4449</v>
      </c>
    </row>
    <row r="926" spans="1:5">
      <c r="A926" s="9" t="s">
        <v>2562</v>
      </c>
      <c r="B926" s="13" t="s">
        <v>2891</v>
      </c>
      <c r="C926" s="13" t="s">
        <v>3330</v>
      </c>
      <c r="D926" s="13" t="s">
        <v>6797</v>
      </c>
      <c r="E926" s="17" t="s">
        <v>3955</v>
      </c>
    </row>
    <row r="927" spans="1:5">
      <c r="A927" s="9" t="s">
        <v>2562</v>
      </c>
      <c r="B927" s="13" t="s">
        <v>3787</v>
      </c>
      <c r="C927" s="13" t="s">
        <v>1648</v>
      </c>
      <c r="D927" s="13" t="s">
        <v>6798</v>
      </c>
      <c r="E927" s="17" t="s">
        <v>4450</v>
      </c>
    </row>
    <row r="928" spans="1:5">
      <c r="A928" s="9" t="s">
        <v>2562</v>
      </c>
      <c r="B928" s="13" t="s">
        <v>4452</v>
      </c>
      <c r="C928" s="13" t="s">
        <v>4396</v>
      </c>
      <c r="D928" s="13" t="s">
        <v>6400</v>
      </c>
      <c r="E928" s="17" t="s">
        <v>3516</v>
      </c>
    </row>
    <row r="929" spans="1:5" ht="15.5">
      <c r="A929" s="9" t="s">
        <v>2562</v>
      </c>
      <c r="B929" s="13" t="s">
        <v>3358</v>
      </c>
      <c r="C929" s="13" t="s">
        <v>4454</v>
      </c>
      <c r="D929" s="13" t="s">
        <v>6799</v>
      </c>
      <c r="E929" s="17" t="s">
        <v>3922</v>
      </c>
    </row>
    <row r="930" spans="1:5" ht="15.5">
      <c r="A930" s="8" t="s">
        <v>4366</v>
      </c>
      <c r="B930" s="12" t="s">
        <v>3929</v>
      </c>
      <c r="C930" s="12"/>
      <c r="D930" s="12" t="s">
        <v>6222</v>
      </c>
      <c r="E930" s="16" t="s">
        <v>4455</v>
      </c>
    </row>
    <row r="931" spans="1:5">
      <c r="A931" s="9" t="s">
        <v>4366</v>
      </c>
      <c r="B931" s="13" t="s">
        <v>365</v>
      </c>
      <c r="C931" s="13" t="s">
        <v>4457</v>
      </c>
      <c r="D931" s="13" t="s">
        <v>5163</v>
      </c>
      <c r="E931" s="17" t="s">
        <v>4458</v>
      </c>
    </row>
    <row r="932" spans="1:5">
      <c r="A932" s="9" t="s">
        <v>4366</v>
      </c>
      <c r="B932" s="13" t="s">
        <v>4460</v>
      </c>
      <c r="C932" s="13" t="s">
        <v>4461</v>
      </c>
      <c r="D932" s="13" t="s">
        <v>6800</v>
      </c>
      <c r="E932" s="17" t="s">
        <v>4462</v>
      </c>
    </row>
    <row r="933" spans="1:5">
      <c r="A933" s="9" t="s">
        <v>4366</v>
      </c>
      <c r="B933" s="13" t="s">
        <v>4463</v>
      </c>
      <c r="C933" s="13" t="s">
        <v>4464</v>
      </c>
      <c r="D933" s="13" t="s">
        <v>6801</v>
      </c>
      <c r="E933" s="17" t="s">
        <v>4465</v>
      </c>
    </row>
    <row r="934" spans="1:5">
      <c r="A934" s="9" t="s">
        <v>4366</v>
      </c>
      <c r="B934" s="13" t="s">
        <v>4466</v>
      </c>
      <c r="C934" s="13" t="s">
        <v>1634</v>
      </c>
      <c r="D934" s="13" t="s">
        <v>133</v>
      </c>
      <c r="E934" s="17" t="s">
        <v>3098</v>
      </c>
    </row>
    <row r="935" spans="1:5">
      <c r="A935" s="9" t="s">
        <v>4366</v>
      </c>
      <c r="B935" s="13" t="s">
        <v>4472</v>
      </c>
      <c r="C935" s="13" t="s">
        <v>4348</v>
      </c>
      <c r="D935" s="13" t="s">
        <v>5173</v>
      </c>
      <c r="E935" s="17" t="s">
        <v>4473</v>
      </c>
    </row>
    <row r="936" spans="1:5">
      <c r="A936" s="9" t="s">
        <v>4366</v>
      </c>
      <c r="B936" s="13" t="s">
        <v>4474</v>
      </c>
      <c r="C936" s="13" t="s">
        <v>4477</v>
      </c>
      <c r="D936" s="13" t="s">
        <v>3370</v>
      </c>
      <c r="E936" s="17" t="s">
        <v>4478</v>
      </c>
    </row>
    <row r="937" spans="1:5">
      <c r="A937" s="9" t="s">
        <v>4366</v>
      </c>
      <c r="B937" s="13" t="s">
        <v>4480</v>
      </c>
      <c r="C937" s="13" t="s">
        <v>4481</v>
      </c>
      <c r="D937" s="13" t="s">
        <v>3601</v>
      </c>
      <c r="E937" s="17" t="s">
        <v>4482</v>
      </c>
    </row>
    <row r="938" spans="1:5">
      <c r="A938" s="9" t="s">
        <v>4366</v>
      </c>
      <c r="B938" s="13" t="s">
        <v>4485</v>
      </c>
      <c r="C938" s="13" t="s">
        <v>4486</v>
      </c>
      <c r="D938" s="13" t="s">
        <v>4713</v>
      </c>
      <c r="E938" s="17" t="s">
        <v>3267</v>
      </c>
    </row>
    <row r="939" spans="1:5">
      <c r="A939" s="9" t="s">
        <v>4366</v>
      </c>
      <c r="B939" s="13" t="s">
        <v>3212</v>
      </c>
      <c r="C939" s="13" t="s">
        <v>4164</v>
      </c>
      <c r="D939" s="13" t="s">
        <v>2749</v>
      </c>
      <c r="E939" s="17" t="s">
        <v>3450</v>
      </c>
    </row>
    <row r="940" spans="1:5">
      <c r="A940" s="9" t="s">
        <v>4366</v>
      </c>
      <c r="B940" s="13" t="s">
        <v>4487</v>
      </c>
      <c r="C940" s="13" t="s">
        <v>3182</v>
      </c>
      <c r="D940" s="13" t="s">
        <v>6802</v>
      </c>
      <c r="E940" s="17" t="s">
        <v>4422</v>
      </c>
    </row>
    <row r="941" spans="1:5">
      <c r="A941" s="9" t="s">
        <v>4366</v>
      </c>
      <c r="B941" s="13" t="s">
        <v>2869</v>
      </c>
      <c r="C941" s="13" t="s">
        <v>4488</v>
      </c>
      <c r="D941" s="13" t="s">
        <v>6803</v>
      </c>
      <c r="E941" s="17" t="s">
        <v>4489</v>
      </c>
    </row>
    <row r="942" spans="1:5">
      <c r="A942" s="9" t="s">
        <v>4366</v>
      </c>
      <c r="B942" s="13" t="s">
        <v>4493</v>
      </c>
      <c r="C942" s="13" t="s">
        <v>1642</v>
      </c>
      <c r="D942" s="13" t="s">
        <v>6804</v>
      </c>
      <c r="E942" s="17" t="s">
        <v>2247</v>
      </c>
    </row>
    <row r="943" spans="1:5">
      <c r="A943" s="9" t="s">
        <v>4366</v>
      </c>
      <c r="B943" s="13" t="s">
        <v>2038</v>
      </c>
      <c r="C943" s="13" t="s">
        <v>2727</v>
      </c>
      <c r="D943" s="13" t="s">
        <v>3531</v>
      </c>
      <c r="E943" s="17" t="s">
        <v>4423</v>
      </c>
    </row>
    <row r="944" spans="1:5">
      <c r="A944" s="9" t="s">
        <v>4366</v>
      </c>
      <c r="B944" s="13" t="s">
        <v>4494</v>
      </c>
      <c r="C944" s="13" t="s">
        <v>4496</v>
      </c>
      <c r="D944" s="13" t="s">
        <v>6805</v>
      </c>
      <c r="E944" s="17" t="s">
        <v>4498</v>
      </c>
    </row>
    <row r="945" spans="1:5">
      <c r="A945" s="9" t="s">
        <v>4366</v>
      </c>
      <c r="B945" s="13" t="s">
        <v>2981</v>
      </c>
      <c r="C945" s="13" t="s">
        <v>528</v>
      </c>
      <c r="D945" s="13" t="s">
        <v>1797</v>
      </c>
      <c r="E945" s="17" t="s">
        <v>2149</v>
      </c>
    </row>
    <row r="946" spans="1:5">
      <c r="A946" s="9" t="s">
        <v>4366</v>
      </c>
      <c r="B946" s="13" t="s">
        <v>839</v>
      </c>
      <c r="C946" s="13" t="s">
        <v>4179</v>
      </c>
      <c r="D946" s="13" t="s">
        <v>1679</v>
      </c>
      <c r="E946" s="17" t="s">
        <v>4499</v>
      </c>
    </row>
    <row r="947" spans="1:5">
      <c r="A947" s="9" t="s">
        <v>4366</v>
      </c>
      <c r="B947" s="13" t="s">
        <v>4501</v>
      </c>
      <c r="C947" s="13" t="s">
        <v>4503</v>
      </c>
      <c r="D947" s="13" t="s">
        <v>5681</v>
      </c>
      <c r="E947" s="17" t="s">
        <v>4505</v>
      </c>
    </row>
    <row r="948" spans="1:5">
      <c r="A948" s="9" t="s">
        <v>4366</v>
      </c>
      <c r="B948" s="13" t="s">
        <v>4506</v>
      </c>
      <c r="C948" s="13" t="s">
        <v>2484</v>
      </c>
      <c r="D948" s="13" t="s">
        <v>6806</v>
      </c>
      <c r="E948" s="17" t="s">
        <v>4507</v>
      </c>
    </row>
    <row r="949" spans="1:5">
      <c r="A949" s="9" t="s">
        <v>4366</v>
      </c>
      <c r="B949" s="13" t="s">
        <v>1311</v>
      </c>
      <c r="C949" s="13" t="s">
        <v>815</v>
      </c>
      <c r="D949" s="13" t="s">
        <v>6808</v>
      </c>
      <c r="E949" s="17" t="s">
        <v>4508</v>
      </c>
    </row>
    <row r="950" spans="1:5">
      <c r="A950" s="9" t="s">
        <v>4366</v>
      </c>
      <c r="B950" s="13" t="s">
        <v>3310</v>
      </c>
      <c r="C950" s="13" t="s">
        <v>35</v>
      </c>
      <c r="D950" s="13" t="s">
        <v>6809</v>
      </c>
      <c r="E950" s="17" t="s">
        <v>2420</v>
      </c>
    </row>
    <row r="951" spans="1:5">
      <c r="A951" s="9" t="s">
        <v>4366</v>
      </c>
      <c r="B951" s="13" t="s">
        <v>2704</v>
      </c>
      <c r="C951" s="13" t="s">
        <v>1536</v>
      </c>
      <c r="D951" s="13" t="s">
        <v>6810</v>
      </c>
      <c r="E951" s="17" t="s">
        <v>4510</v>
      </c>
    </row>
    <row r="952" spans="1:5">
      <c r="A952" s="9" t="s">
        <v>4366</v>
      </c>
      <c r="B952" s="13" t="s">
        <v>1669</v>
      </c>
      <c r="C952" s="13" t="s">
        <v>4064</v>
      </c>
      <c r="D952" s="13" t="s">
        <v>6811</v>
      </c>
      <c r="E952" s="17" t="s">
        <v>2921</v>
      </c>
    </row>
    <row r="953" spans="1:5">
      <c r="A953" s="9" t="s">
        <v>4366</v>
      </c>
      <c r="B953" s="13" t="s">
        <v>3846</v>
      </c>
      <c r="C953" s="13" t="s">
        <v>4515</v>
      </c>
      <c r="D953" s="13" t="s">
        <v>1483</v>
      </c>
      <c r="E953" s="17" t="s">
        <v>4516</v>
      </c>
    </row>
    <row r="954" spans="1:5">
      <c r="A954" s="9" t="s">
        <v>4366</v>
      </c>
      <c r="B954" s="13" t="s">
        <v>3647</v>
      </c>
      <c r="C954" s="13" t="s">
        <v>3231</v>
      </c>
      <c r="D954" s="13" t="s">
        <v>4251</v>
      </c>
      <c r="E954" s="17" t="s">
        <v>4518</v>
      </c>
    </row>
    <row r="955" spans="1:5">
      <c r="A955" s="9" t="s">
        <v>4366</v>
      </c>
      <c r="B955" s="13" t="s">
        <v>4043</v>
      </c>
      <c r="C955" s="13" t="s">
        <v>3376</v>
      </c>
      <c r="D955" s="13" t="s">
        <v>6812</v>
      </c>
      <c r="E955" s="17" t="s">
        <v>2958</v>
      </c>
    </row>
    <row r="956" spans="1:5">
      <c r="A956" s="9" t="s">
        <v>4366</v>
      </c>
      <c r="B956" s="13" t="s">
        <v>4520</v>
      </c>
      <c r="C956" s="13" t="s">
        <v>702</v>
      </c>
      <c r="D956" s="13" t="s">
        <v>6813</v>
      </c>
      <c r="E956" s="17" t="s">
        <v>4521</v>
      </c>
    </row>
    <row r="957" spans="1:5">
      <c r="A957" s="9" t="s">
        <v>4366</v>
      </c>
      <c r="B957" s="13" t="s">
        <v>4523</v>
      </c>
      <c r="C957" s="13" t="s">
        <v>1290</v>
      </c>
      <c r="D957" s="13" t="s">
        <v>5497</v>
      </c>
      <c r="E957" s="17" t="s">
        <v>2967</v>
      </c>
    </row>
    <row r="958" spans="1:5">
      <c r="A958" s="9" t="s">
        <v>4366</v>
      </c>
      <c r="B958" s="13" t="s">
        <v>2962</v>
      </c>
      <c r="C958" s="13" t="s">
        <v>2186</v>
      </c>
      <c r="D958" s="13" t="s">
        <v>4412</v>
      </c>
      <c r="E958" s="17" t="s">
        <v>2954</v>
      </c>
    </row>
    <row r="959" spans="1:5">
      <c r="A959" s="9" t="s">
        <v>4366</v>
      </c>
      <c r="B959" s="13" t="s">
        <v>4525</v>
      </c>
      <c r="C959" s="13" t="s">
        <v>149</v>
      </c>
      <c r="D959" s="13" t="s">
        <v>6814</v>
      </c>
      <c r="E959" s="17" t="s">
        <v>3964</v>
      </c>
    </row>
    <row r="960" spans="1:5">
      <c r="A960" s="9" t="s">
        <v>4366</v>
      </c>
      <c r="B960" s="13" t="s">
        <v>4526</v>
      </c>
      <c r="C960" s="13" t="s">
        <v>767</v>
      </c>
      <c r="D960" s="13" t="s">
        <v>5233</v>
      </c>
      <c r="E960" s="17" t="s">
        <v>4527</v>
      </c>
    </row>
    <row r="961" spans="1:5">
      <c r="A961" s="9" t="s">
        <v>4366</v>
      </c>
      <c r="B961" s="13" t="s">
        <v>98</v>
      </c>
      <c r="C961" s="13" t="s">
        <v>4528</v>
      </c>
      <c r="D961" s="13" t="s">
        <v>6815</v>
      </c>
      <c r="E961" s="17" t="s">
        <v>181</v>
      </c>
    </row>
    <row r="962" spans="1:5">
      <c r="A962" s="9" t="s">
        <v>4366</v>
      </c>
      <c r="B962" s="13" t="s">
        <v>1204</v>
      </c>
      <c r="C962" s="13" t="s">
        <v>249</v>
      </c>
      <c r="D962" s="13" t="s">
        <v>1128</v>
      </c>
      <c r="E962" s="17" t="s">
        <v>4529</v>
      </c>
    </row>
    <row r="963" spans="1:5">
      <c r="A963" s="9" t="s">
        <v>4366</v>
      </c>
      <c r="B963" s="13" t="s">
        <v>4534</v>
      </c>
      <c r="C963" s="13" t="s">
        <v>4172</v>
      </c>
      <c r="D963" s="13" t="s">
        <v>1302</v>
      </c>
      <c r="E963" s="17" t="s">
        <v>4537</v>
      </c>
    </row>
    <row r="964" spans="1:5">
      <c r="A964" s="9" t="s">
        <v>4366</v>
      </c>
      <c r="B964" s="13" t="s">
        <v>4538</v>
      </c>
      <c r="C964" s="13" t="s">
        <v>4540</v>
      </c>
      <c r="D964" s="13" t="s">
        <v>398</v>
      </c>
      <c r="E964" s="17" t="s">
        <v>3400</v>
      </c>
    </row>
    <row r="965" spans="1:5">
      <c r="A965" s="9" t="s">
        <v>4366</v>
      </c>
      <c r="B965" s="13" t="s">
        <v>4542</v>
      </c>
      <c r="C965" s="13" t="s">
        <v>3697</v>
      </c>
      <c r="D965" s="13" t="s">
        <v>4513</v>
      </c>
      <c r="E965" s="17" t="s">
        <v>3117</v>
      </c>
    </row>
    <row r="966" spans="1:5">
      <c r="A966" s="9" t="s">
        <v>4366</v>
      </c>
      <c r="B966" s="13" t="s">
        <v>4543</v>
      </c>
      <c r="C966" s="13" t="s">
        <v>3851</v>
      </c>
      <c r="D966" s="13" t="s">
        <v>6816</v>
      </c>
      <c r="E966" s="17" t="s">
        <v>3200</v>
      </c>
    </row>
    <row r="967" spans="1:5">
      <c r="A967" s="9" t="s">
        <v>4366</v>
      </c>
      <c r="B967" s="13" t="s">
        <v>4081</v>
      </c>
      <c r="C967" s="13" t="s">
        <v>4544</v>
      </c>
      <c r="D967" s="13" t="s">
        <v>6817</v>
      </c>
      <c r="E967" s="17" t="s">
        <v>4551</v>
      </c>
    </row>
    <row r="968" spans="1:5">
      <c r="A968" s="9" t="s">
        <v>4366</v>
      </c>
      <c r="B968" s="13" t="s">
        <v>4555</v>
      </c>
      <c r="C968" s="13" t="s">
        <v>4092</v>
      </c>
      <c r="D968" s="13" t="s">
        <v>1430</v>
      </c>
      <c r="E968" s="17" t="s">
        <v>4556</v>
      </c>
    </row>
    <row r="969" spans="1:5">
      <c r="A969" s="9" t="s">
        <v>4366</v>
      </c>
      <c r="B969" s="13" t="s">
        <v>4557</v>
      </c>
      <c r="C969" s="13" t="s">
        <v>4558</v>
      </c>
      <c r="D969" s="13" t="s">
        <v>4648</v>
      </c>
      <c r="E969" s="17" t="s">
        <v>4559</v>
      </c>
    </row>
    <row r="970" spans="1:5">
      <c r="A970" s="9" t="s">
        <v>4366</v>
      </c>
      <c r="B970" s="13" t="s">
        <v>2926</v>
      </c>
      <c r="C970" s="13" t="s">
        <v>4564</v>
      </c>
      <c r="D970" s="13" t="s">
        <v>2544</v>
      </c>
      <c r="E970" s="17" t="s">
        <v>2521</v>
      </c>
    </row>
    <row r="971" spans="1:5">
      <c r="A971" s="9" t="s">
        <v>4366</v>
      </c>
      <c r="B971" s="13" t="s">
        <v>4565</v>
      </c>
      <c r="C971" s="13" t="s">
        <v>4566</v>
      </c>
      <c r="D971" s="13" t="s">
        <v>6818</v>
      </c>
      <c r="E971" s="17" t="s">
        <v>4562</v>
      </c>
    </row>
    <row r="972" spans="1:5" ht="15.5">
      <c r="A972" s="9" t="s">
        <v>4366</v>
      </c>
      <c r="B972" s="13" t="s">
        <v>1967</v>
      </c>
      <c r="C972" s="13" t="s">
        <v>4567</v>
      </c>
      <c r="D972" s="13" t="s">
        <v>6819</v>
      </c>
      <c r="E972" s="17" t="s">
        <v>3972</v>
      </c>
    </row>
    <row r="973" spans="1:5" ht="15.5">
      <c r="A973" s="8" t="s">
        <v>374</v>
      </c>
      <c r="B973" s="12" t="s">
        <v>4568</v>
      </c>
      <c r="C973" s="12"/>
      <c r="D973" s="12" t="s">
        <v>6178</v>
      </c>
      <c r="E973" s="16" t="s">
        <v>4571</v>
      </c>
    </row>
    <row r="974" spans="1:5">
      <c r="A974" s="9" t="s">
        <v>374</v>
      </c>
      <c r="B974" s="13" t="s">
        <v>4076</v>
      </c>
      <c r="C974" s="13" t="s">
        <v>4522</v>
      </c>
      <c r="D974" s="13" t="s">
        <v>6052</v>
      </c>
      <c r="E974" s="17" t="s">
        <v>1747</v>
      </c>
    </row>
    <row r="975" spans="1:5">
      <c r="A975" s="9" t="s">
        <v>374</v>
      </c>
      <c r="B975" s="13" t="s">
        <v>4573</v>
      </c>
      <c r="C975" s="13" t="s">
        <v>4575</v>
      </c>
      <c r="D975" s="13" t="s">
        <v>6820</v>
      </c>
      <c r="E975" s="17" t="s">
        <v>4576</v>
      </c>
    </row>
    <row r="976" spans="1:5">
      <c r="A976" s="9" t="s">
        <v>374</v>
      </c>
      <c r="B976" s="13" t="s">
        <v>3570</v>
      </c>
      <c r="C976" s="13" t="s">
        <v>2365</v>
      </c>
      <c r="D976" s="13" t="s">
        <v>238</v>
      </c>
      <c r="E976" s="17" t="s">
        <v>4577</v>
      </c>
    </row>
    <row r="977" spans="1:5">
      <c r="A977" s="9" t="s">
        <v>374</v>
      </c>
      <c r="B977" s="13" t="s">
        <v>59</v>
      </c>
      <c r="C977" s="13" t="s">
        <v>4001</v>
      </c>
      <c r="D977" s="13" t="s">
        <v>6821</v>
      </c>
      <c r="E977" s="17" t="s">
        <v>4583</v>
      </c>
    </row>
    <row r="978" spans="1:5">
      <c r="A978" s="9" t="s">
        <v>374</v>
      </c>
      <c r="B978" s="13" t="s">
        <v>2288</v>
      </c>
      <c r="C978" s="13" t="s">
        <v>4584</v>
      </c>
      <c r="D978" s="13" t="s">
        <v>6822</v>
      </c>
      <c r="E978" s="17" t="s">
        <v>4587</v>
      </c>
    </row>
    <row r="979" spans="1:5">
      <c r="A979" s="9" t="s">
        <v>374</v>
      </c>
      <c r="B979" s="13" t="s">
        <v>4588</v>
      </c>
      <c r="C979" s="13" t="s">
        <v>4590</v>
      </c>
      <c r="D979" s="13" t="s">
        <v>256</v>
      </c>
      <c r="E979" s="17" t="s">
        <v>4591</v>
      </c>
    </row>
    <row r="980" spans="1:5">
      <c r="A980" s="9" t="s">
        <v>374</v>
      </c>
      <c r="B980" s="13" t="s">
        <v>4594</v>
      </c>
      <c r="C980" s="13" t="s">
        <v>2196</v>
      </c>
      <c r="D980" s="13" t="s">
        <v>4554</v>
      </c>
      <c r="E980" s="17" t="s">
        <v>1257</v>
      </c>
    </row>
    <row r="981" spans="1:5">
      <c r="A981" s="9" t="s">
        <v>374</v>
      </c>
      <c r="B981" s="13" t="s">
        <v>534</v>
      </c>
      <c r="C981" s="13" t="s">
        <v>4596</v>
      </c>
      <c r="D981" s="13" t="s">
        <v>6823</v>
      </c>
      <c r="E981" s="17" t="s">
        <v>4597</v>
      </c>
    </row>
    <row r="982" spans="1:5">
      <c r="A982" s="9" t="s">
        <v>374</v>
      </c>
      <c r="B982" s="13" t="s">
        <v>1841</v>
      </c>
      <c r="C982" s="13" t="s">
        <v>4432</v>
      </c>
      <c r="D982" s="13" t="s">
        <v>6824</v>
      </c>
      <c r="E982" s="17" t="s">
        <v>4600</v>
      </c>
    </row>
    <row r="983" spans="1:5">
      <c r="A983" s="9" t="s">
        <v>374</v>
      </c>
      <c r="B983" s="13" t="s">
        <v>4601</v>
      </c>
      <c r="C983" s="13" t="s">
        <v>4603</v>
      </c>
      <c r="D983" s="13" t="s">
        <v>1114</v>
      </c>
      <c r="E983" s="17" t="s">
        <v>1263</v>
      </c>
    </row>
    <row r="984" spans="1:5">
      <c r="A984" s="9" t="s">
        <v>374</v>
      </c>
      <c r="B984" s="13" t="s">
        <v>2234</v>
      </c>
      <c r="C984" s="13" t="s">
        <v>1525</v>
      </c>
      <c r="D984" s="13" t="s">
        <v>1157</v>
      </c>
      <c r="E984" s="17" t="s">
        <v>4604</v>
      </c>
    </row>
    <row r="985" spans="1:5">
      <c r="A985" s="9" t="s">
        <v>374</v>
      </c>
      <c r="B985" s="13" t="s">
        <v>2078</v>
      </c>
      <c r="C985" s="13" t="s">
        <v>4605</v>
      </c>
      <c r="D985" s="13" t="s">
        <v>6826</v>
      </c>
      <c r="E985" s="17" t="s">
        <v>441</v>
      </c>
    </row>
    <row r="986" spans="1:5">
      <c r="A986" s="9" t="s">
        <v>374</v>
      </c>
      <c r="B986" s="13" t="s">
        <v>448</v>
      </c>
      <c r="C986" s="13" t="s">
        <v>4607</v>
      </c>
      <c r="D986" s="13" t="s">
        <v>5139</v>
      </c>
      <c r="E986" s="17" t="s">
        <v>4424</v>
      </c>
    </row>
    <row r="987" spans="1:5">
      <c r="A987" s="9" t="s">
        <v>374</v>
      </c>
      <c r="B987" s="13" t="s">
        <v>4608</v>
      </c>
      <c r="C987" s="13" t="s">
        <v>4609</v>
      </c>
      <c r="D987" s="13" t="s">
        <v>6827</v>
      </c>
      <c r="E987" s="17" t="s">
        <v>4610</v>
      </c>
    </row>
    <row r="988" spans="1:5">
      <c r="A988" s="9" t="s">
        <v>374</v>
      </c>
      <c r="B988" s="13" t="s">
        <v>4611</v>
      </c>
      <c r="C988" s="13" t="s">
        <v>2929</v>
      </c>
      <c r="D988" s="13" t="s">
        <v>2617</v>
      </c>
      <c r="E988" s="17" t="s">
        <v>250</v>
      </c>
    </row>
    <row r="989" spans="1:5">
      <c r="A989" s="9" t="s">
        <v>374</v>
      </c>
      <c r="B989" s="13" t="s">
        <v>4612</v>
      </c>
      <c r="C989" s="13" t="s">
        <v>4075</v>
      </c>
      <c r="D989" s="13" t="s">
        <v>6828</v>
      </c>
      <c r="E989" s="17" t="s">
        <v>3027</v>
      </c>
    </row>
    <row r="990" spans="1:5">
      <c r="A990" s="9" t="s">
        <v>374</v>
      </c>
      <c r="B990" s="13" t="s">
        <v>4613</v>
      </c>
      <c r="C990" s="13" t="s">
        <v>4614</v>
      </c>
      <c r="D990" s="13" t="s">
        <v>4665</v>
      </c>
      <c r="E990" s="17" t="s">
        <v>2002</v>
      </c>
    </row>
    <row r="991" spans="1:5">
      <c r="A991" s="9" t="s">
        <v>374</v>
      </c>
      <c r="B991" s="13" t="s">
        <v>4615</v>
      </c>
      <c r="C991" s="13" t="s">
        <v>4169</v>
      </c>
      <c r="D991" s="13" t="s">
        <v>6829</v>
      </c>
      <c r="E991" s="17" t="s">
        <v>4617</v>
      </c>
    </row>
    <row r="992" spans="1:5">
      <c r="A992" s="9" t="s">
        <v>374</v>
      </c>
      <c r="B992" s="13" t="s">
        <v>562</v>
      </c>
      <c r="C992" s="13" t="s">
        <v>2682</v>
      </c>
      <c r="D992" s="13" t="s">
        <v>1671</v>
      </c>
      <c r="E992" s="17" t="s">
        <v>2946</v>
      </c>
    </row>
    <row r="993" spans="1:5">
      <c r="A993" s="9" t="s">
        <v>374</v>
      </c>
      <c r="B993" s="13" t="s">
        <v>4619</v>
      </c>
      <c r="C993" s="13" t="s">
        <v>2645</v>
      </c>
      <c r="D993" s="13" t="s">
        <v>1446</v>
      </c>
      <c r="E993" s="17" t="s">
        <v>1116</v>
      </c>
    </row>
    <row r="994" spans="1:5">
      <c r="A994" s="9" t="s">
        <v>374</v>
      </c>
      <c r="B994" s="13" t="s">
        <v>631</v>
      </c>
      <c r="C994" s="13" t="s">
        <v>2653</v>
      </c>
      <c r="D994" s="13" t="s">
        <v>2106</v>
      </c>
      <c r="E994" s="17" t="s">
        <v>4621</v>
      </c>
    </row>
    <row r="995" spans="1:5">
      <c r="A995" s="9" t="s">
        <v>374</v>
      </c>
      <c r="B995" s="13" t="s">
        <v>2959</v>
      </c>
      <c r="C995" s="13" t="s">
        <v>4623</v>
      </c>
      <c r="D995" s="13" t="s">
        <v>6830</v>
      </c>
      <c r="E995" s="17" t="s">
        <v>2444</v>
      </c>
    </row>
    <row r="996" spans="1:5">
      <c r="A996" s="9" t="s">
        <v>374</v>
      </c>
      <c r="B996" s="13" t="s">
        <v>4624</v>
      </c>
      <c r="C996" s="13" t="s">
        <v>4626</v>
      </c>
      <c r="D996" s="13" t="s">
        <v>3444</v>
      </c>
      <c r="E996" s="17" t="s">
        <v>4101</v>
      </c>
    </row>
    <row r="997" spans="1:5">
      <c r="A997" s="9" t="s">
        <v>374</v>
      </c>
      <c r="B997" s="13" t="s">
        <v>4628</v>
      </c>
      <c r="C997" s="13" t="s">
        <v>4629</v>
      </c>
      <c r="D997" s="13" t="s">
        <v>6831</v>
      </c>
      <c r="E997" s="17" t="s">
        <v>4632</v>
      </c>
    </row>
    <row r="998" spans="1:5">
      <c r="A998" s="9" t="s">
        <v>374</v>
      </c>
      <c r="B998" s="13" t="s">
        <v>1831</v>
      </c>
      <c r="C998" s="13" t="s">
        <v>3816</v>
      </c>
      <c r="D998" s="13" t="s">
        <v>5750</v>
      </c>
      <c r="E998" s="17" t="s">
        <v>2701</v>
      </c>
    </row>
    <row r="999" spans="1:5">
      <c r="A999" s="9" t="s">
        <v>374</v>
      </c>
      <c r="B999" s="13" t="s">
        <v>913</v>
      </c>
      <c r="C999" s="13" t="s">
        <v>2457</v>
      </c>
      <c r="D999" s="13" t="s">
        <v>2754</v>
      </c>
      <c r="E999" s="17" t="s">
        <v>4634</v>
      </c>
    </row>
    <row r="1000" spans="1:5">
      <c r="A1000" s="9" t="s">
        <v>374</v>
      </c>
      <c r="B1000" s="13" t="s">
        <v>4364</v>
      </c>
      <c r="C1000" s="13" t="s">
        <v>4636</v>
      </c>
      <c r="D1000" s="13" t="s">
        <v>6832</v>
      </c>
      <c r="E1000" s="17" t="s">
        <v>4637</v>
      </c>
    </row>
    <row r="1001" spans="1:5">
      <c r="A1001" s="9" t="s">
        <v>374</v>
      </c>
      <c r="B1001" s="13" t="s">
        <v>2834</v>
      </c>
      <c r="C1001" s="13" t="s">
        <v>1442</v>
      </c>
      <c r="D1001" s="13" t="s">
        <v>6833</v>
      </c>
      <c r="E1001" s="17" t="s">
        <v>4638</v>
      </c>
    </row>
    <row r="1002" spans="1:5">
      <c r="A1002" s="9" t="s">
        <v>374</v>
      </c>
      <c r="B1002" s="13" t="s">
        <v>943</v>
      </c>
      <c r="C1002" s="13" t="s">
        <v>2362</v>
      </c>
      <c r="D1002" s="13" t="s">
        <v>3373</v>
      </c>
      <c r="E1002" s="17" t="s">
        <v>4641</v>
      </c>
    </row>
    <row r="1003" spans="1:5">
      <c r="A1003" s="9" t="s">
        <v>374</v>
      </c>
      <c r="B1003" s="13" t="s">
        <v>565</v>
      </c>
      <c r="C1003" s="13" t="s">
        <v>1636</v>
      </c>
      <c r="D1003" s="13" t="s">
        <v>6834</v>
      </c>
      <c r="E1003" s="17" t="s">
        <v>4643</v>
      </c>
    </row>
    <row r="1004" spans="1:5">
      <c r="A1004" s="9" t="s">
        <v>374</v>
      </c>
      <c r="B1004" s="13" t="s">
        <v>4644</v>
      </c>
      <c r="C1004" s="13" t="s">
        <v>1892</v>
      </c>
      <c r="D1004" s="13" t="s">
        <v>606</v>
      </c>
      <c r="E1004" s="17" t="s">
        <v>4647</v>
      </c>
    </row>
    <row r="1005" spans="1:5">
      <c r="A1005" s="9" t="s">
        <v>374</v>
      </c>
      <c r="B1005" s="13" t="s">
        <v>4649</v>
      </c>
      <c r="C1005" s="13" t="s">
        <v>3451</v>
      </c>
      <c r="D1005" s="13" t="s">
        <v>6835</v>
      </c>
      <c r="E1005" s="17" t="s">
        <v>272</v>
      </c>
    </row>
    <row r="1006" spans="1:5">
      <c r="A1006" s="9" t="s">
        <v>374</v>
      </c>
      <c r="B1006" s="13" t="s">
        <v>4651</v>
      </c>
      <c r="C1006" s="13" t="s">
        <v>4654</v>
      </c>
      <c r="D1006" s="13" t="s">
        <v>6836</v>
      </c>
      <c r="E1006" s="17" t="s">
        <v>3918</v>
      </c>
    </row>
    <row r="1007" spans="1:5">
      <c r="A1007" s="9" t="s">
        <v>374</v>
      </c>
      <c r="B1007" s="13" t="s">
        <v>4655</v>
      </c>
      <c r="C1007" s="13" t="s">
        <v>874</v>
      </c>
      <c r="D1007" s="13" t="s">
        <v>6837</v>
      </c>
      <c r="E1007" s="17" t="s">
        <v>4589</v>
      </c>
    </row>
    <row r="1008" spans="1:5" ht="15.5">
      <c r="A1008" s="9" t="s">
        <v>374</v>
      </c>
      <c r="B1008" s="13" t="s">
        <v>758</v>
      </c>
      <c r="C1008" s="13" t="s">
        <v>760</v>
      </c>
      <c r="D1008" s="13" t="s">
        <v>1452</v>
      </c>
      <c r="E1008" s="17" t="s">
        <v>4658</v>
      </c>
    </row>
    <row r="1009" spans="1:5" ht="15.5">
      <c r="A1009" s="8" t="s">
        <v>4659</v>
      </c>
      <c r="B1009" s="12" t="s">
        <v>4661</v>
      </c>
      <c r="C1009" s="12"/>
      <c r="D1009" s="12" t="s">
        <v>1947</v>
      </c>
      <c r="E1009" s="16" t="s">
        <v>4662</v>
      </c>
    </row>
    <row r="1010" spans="1:5">
      <c r="A1010" s="9" t="s">
        <v>4659</v>
      </c>
      <c r="B1010" s="13" t="s">
        <v>2059</v>
      </c>
      <c r="C1010" s="13" t="s">
        <v>4666</v>
      </c>
      <c r="D1010" s="13" t="s">
        <v>6838</v>
      </c>
      <c r="E1010" s="17" t="s">
        <v>4668</v>
      </c>
    </row>
    <row r="1011" spans="1:5">
      <c r="A1011" s="9" t="s">
        <v>4659</v>
      </c>
      <c r="B1011" s="13" t="s">
        <v>4003</v>
      </c>
      <c r="C1011" s="13" t="s">
        <v>3323</v>
      </c>
      <c r="D1011" s="13" t="s">
        <v>5966</v>
      </c>
      <c r="E1011" s="17" t="s">
        <v>366</v>
      </c>
    </row>
    <row r="1012" spans="1:5">
      <c r="A1012" s="9" t="s">
        <v>4659</v>
      </c>
      <c r="B1012" s="13" t="s">
        <v>2792</v>
      </c>
      <c r="C1012" s="13" t="s">
        <v>3185</v>
      </c>
      <c r="D1012" s="13" t="s">
        <v>5519</v>
      </c>
      <c r="E1012" s="17" t="s">
        <v>2996</v>
      </c>
    </row>
    <row r="1013" spans="1:5">
      <c r="A1013" s="9" t="s">
        <v>4659</v>
      </c>
      <c r="B1013" s="13" t="s">
        <v>4669</v>
      </c>
      <c r="C1013" s="13" t="s">
        <v>4672</v>
      </c>
      <c r="D1013" s="13" t="s">
        <v>4035</v>
      </c>
      <c r="E1013" s="17" t="s">
        <v>4492</v>
      </c>
    </row>
    <row r="1014" spans="1:5">
      <c r="A1014" s="9" t="s">
        <v>4659</v>
      </c>
      <c r="B1014" s="13" t="s">
        <v>4673</v>
      </c>
      <c r="C1014" s="13" t="s">
        <v>1724</v>
      </c>
      <c r="D1014" s="13" t="s">
        <v>2639</v>
      </c>
      <c r="E1014" s="17" t="s">
        <v>4674</v>
      </c>
    </row>
    <row r="1015" spans="1:5">
      <c r="A1015" s="9" t="s">
        <v>4659</v>
      </c>
      <c r="B1015" s="13" t="s">
        <v>4675</v>
      </c>
      <c r="C1015" s="13" t="s">
        <v>4677</v>
      </c>
      <c r="D1015" s="13" t="s">
        <v>6839</v>
      </c>
      <c r="E1015" s="17" t="s">
        <v>2465</v>
      </c>
    </row>
    <row r="1016" spans="1:5">
      <c r="A1016" s="9" t="s">
        <v>4659</v>
      </c>
      <c r="B1016" s="13" t="s">
        <v>4678</v>
      </c>
      <c r="C1016" s="13" t="s">
        <v>4679</v>
      </c>
      <c r="D1016" s="13" t="s">
        <v>6841</v>
      </c>
      <c r="E1016" s="17" t="s">
        <v>2740</v>
      </c>
    </row>
    <row r="1017" spans="1:5">
      <c r="A1017" s="9" t="s">
        <v>4659</v>
      </c>
      <c r="B1017" s="13" t="s">
        <v>4681</v>
      </c>
      <c r="C1017" s="13" t="s">
        <v>4683</v>
      </c>
      <c r="D1017" s="13" t="s">
        <v>3124</v>
      </c>
      <c r="E1017" s="17" t="s">
        <v>4684</v>
      </c>
    </row>
    <row r="1018" spans="1:5">
      <c r="A1018" s="9" t="s">
        <v>4659</v>
      </c>
      <c r="B1018" s="13" t="s">
        <v>4686</v>
      </c>
      <c r="C1018" s="13" t="s">
        <v>4688</v>
      </c>
      <c r="D1018" s="13" t="s">
        <v>6842</v>
      </c>
      <c r="E1018" s="17" t="s">
        <v>4689</v>
      </c>
    </row>
    <row r="1019" spans="1:5">
      <c r="A1019" s="9" t="s">
        <v>4659</v>
      </c>
      <c r="B1019" s="13" t="s">
        <v>4581</v>
      </c>
      <c r="C1019" s="13" t="s">
        <v>4690</v>
      </c>
      <c r="D1019" s="13" t="s">
        <v>6843</v>
      </c>
      <c r="E1019" s="17" t="s">
        <v>4692</v>
      </c>
    </row>
    <row r="1020" spans="1:5">
      <c r="A1020" s="9" t="s">
        <v>4659</v>
      </c>
      <c r="B1020" s="13" t="s">
        <v>2914</v>
      </c>
      <c r="C1020" s="13" t="s">
        <v>4694</v>
      </c>
      <c r="D1020" s="13" t="s">
        <v>6844</v>
      </c>
      <c r="E1020" s="17" t="s">
        <v>4695</v>
      </c>
    </row>
    <row r="1021" spans="1:5">
      <c r="A1021" s="9" t="s">
        <v>4659</v>
      </c>
      <c r="B1021" s="13" t="s">
        <v>4696</v>
      </c>
      <c r="C1021" s="13" t="s">
        <v>4697</v>
      </c>
      <c r="D1021" s="13" t="s">
        <v>6845</v>
      </c>
      <c r="E1021" s="17" t="s">
        <v>47</v>
      </c>
    </row>
    <row r="1022" spans="1:5">
      <c r="A1022" s="9" t="s">
        <v>4659</v>
      </c>
      <c r="B1022" s="13" t="s">
        <v>3240</v>
      </c>
      <c r="C1022" s="13" t="s">
        <v>3462</v>
      </c>
      <c r="D1022" s="13" t="s">
        <v>6846</v>
      </c>
      <c r="E1022" s="17" t="s">
        <v>807</v>
      </c>
    </row>
    <row r="1023" spans="1:5">
      <c r="A1023" s="9" t="s">
        <v>4659</v>
      </c>
      <c r="B1023" s="13" t="s">
        <v>2955</v>
      </c>
      <c r="C1023" s="13" t="s">
        <v>4698</v>
      </c>
      <c r="D1023" s="13" t="s">
        <v>6847</v>
      </c>
      <c r="E1023" s="17" t="s">
        <v>4699</v>
      </c>
    </row>
    <row r="1024" spans="1:5">
      <c r="A1024" s="9" t="s">
        <v>4659</v>
      </c>
      <c r="B1024" s="13" t="s">
        <v>4667</v>
      </c>
      <c r="C1024" s="13" t="s">
        <v>4700</v>
      </c>
      <c r="D1024" s="13" t="s">
        <v>6848</v>
      </c>
      <c r="E1024" s="17" t="s">
        <v>3230</v>
      </c>
    </row>
    <row r="1025" spans="1:5">
      <c r="A1025" s="9" t="s">
        <v>4659</v>
      </c>
      <c r="B1025" s="13" t="s">
        <v>4701</v>
      </c>
      <c r="C1025" s="13" t="s">
        <v>1774</v>
      </c>
      <c r="D1025" s="13" t="s">
        <v>6681</v>
      </c>
      <c r="E1025" s="17" t="s">
        <v>4430</v>
      </c>
    </row>
    <row r="1026" spans="1:5">
      <c r="A1026" s="9" t="s">
        <v>4659</v>
      </c>
      <c r="B1026" s="13" t="s">
        <v>4702</v>
      </c>
      <c r="C1026" s="13" t="s">
        <v>2273</v>
      </c>
      <c r="D1026" s="13" t="s">
        <v>218</v>
      </c>
      <c r="E1026" s="17" t="s">
        <v>2776</v>
      </c>
    </row>
    <row r="1027" spans="1:5">
      <c r="A1027" s="9" t="s">
        <v>4659</v>
      </c>
      <c r="B1027" s="13" t="s">
        <v>3049</v>
      </c>
      <c r="C1027" s="13" t="s">
        <v>2747</v>
      </c>
      <c r="D1027" s="13" t="s">
        <v>6849</v>
      </c>
      <c r="E1027" s="17" t="s">
        <v>4703</v>
      </c>
    </row>
    <row r="1028" spans="1:5">
      <c r="A1028" s="9" t="s">
        <v>4659</v>
      </c>
      <c r="B1028" s="13" t="s">
        <v>2755</v>
      </c>
      <c r="C1028" s="13" t="s">
        <v>2990</v>
      </c>
      <c r="D1028" s="13" t="s">
        <v>4407</v>
      </c>
      <c r="E1028" s="17" t="s">
        <v>4705</v>
      </c>
    </row>
    <row r="1029" spans="1:5">
      <c r="A1029" s="9" t="s">
        <v>4659</v>
      </c>
      <c r="B1029" s="13" t="s">
        <v>2850</v>
      </c>
      <c r="C1029" s="13" t="s">
        <v>4712</v>
      </c>
      <c r="D1029" s="13" t="s">
        <v>6850</v>
      </c>
      <c r="E1029" s="17" t="s">
        <v>584</v>
      </c>
    </row>
    <row r="1030" spans="1:5">
      <c r="A1030" s="9" t="s">
        <v>4659</v>
      </c>
      <c r="B1030" s="13" t="s">
        <v>4714</v>
      </c>
      <c r="C1030" s="13" t="s">
        <v>4715</v>
      </c>
      <c r="D1030" s="13" t="s">
        <v>6825</v>
      </c>
      <c r="E1030" s="17" t="s">
        <v>499</v>
      </c>
    </row>
    <row r="1031" spans="1:5">
      <c r="A1031" s="9" t="s">
        <v>4659</v>
      </c>
      <c r="B1031" s="13" t="s">
        <v>1161</v>
      </c>
      <c r="C1031" s="13" t="s">
        <v>4716</v>
      </c>
      <c r="D1031" s="13" t="s">
        <v>4451</v>
      </c>
      <c r="E1031" s="17" t="s">
        <v>4024</v>
      </c>
    </row>
    <row r="1032" spans="1:5">
      <c r="A1032" s="9" t="s">
        <v>4659</v>
      </c>
      <c r="B1032" s="13" t="s">
        <v>4717</v>
      </c>
      <c r="C1032" s="13" t="s">
        <v>4231</v>
      </c>
      <c r="D1032" s="13" t="s">
        <v>5871</v>
      </c>
      <c r="E1032" s="17" t="s">
        <v>4722</v>
      </c>
    </row>
    <row r="1033" spans="1:5">
      <c r="A1033" s="9" t="s">
        <v>4659</v>
      </c>
      <c r="B1033" s="13" t="s">
        <v>4724</v>
      </c>
      <c r="C1033" s="13" t="s">
        <v>4725</v>
      </c>
      <c r="D1033" s="13" t="s">
        <v>2211</v>
      </c>
      <c r="E1033" s="17" t="s">
        <v>2103</v>
      </c>
    </row>
    <row r="1034" spans="1:5">
      <c r="A1034" s="9" t="s">
        <v>4659</v>
      </c>
      <c r="B1034" s="13" t="s">
        <v>4727</v>
      </c>
      <c r="C1034" s="13" t="s">
        <v>3910</v>
      </c>
      <c r="D1034" s="13" t="s">
        <v>6851</v>
      </c>
      <c r="E1034" s="17" t="s">
        <v>1241</v>
      </c>
    </row>
    <row r="1035" spans="1:5">
      <c r="A1035" s="9" t="s">
        <v>4659</v>
      </c>
      <c r="B1035" s="13" t="s">
        <v>1737</v>
      </c>
      <c r="C1035" s="13" t="s">
        <v>4639</v>
      </c>
      <c r="D1035" s="13" t="s">
        <v>6852</v>
      </c>
      <c r="E1035" s="17" t="s">
        <v>4711</v>
      </c>
    </row>
    <row r="1036" spans="1:5">
      <c r="A1036" s="9" t="s">
        <v>4659</v>
      </c>
      <c r="B1036" s="13" t="s">
        <v>1362</v>
      </c>
      <c r="C1036" s="13" t="s">
        <v>4731</v>
      </c>
      <c r="D1036" s="13" t="s">
        <v>3661</v>
      </c>
      <c r="E1036" s="17" t="s">
        <v>2014</v>
      </c>
    </row>
    <row r="1037" spans="1:5">
      <c r="A1037" s="9" t="s">
        <v>4659</v>
      </c>
      <c r="B1037" s="13" t="s">
        <v>2253</v>
      </c>
      <c r="C1037" s="13" t="s">
        <v>4732</v>
      </c>
      <c r="D1037" s="13" t="s">
        <v>6853</v>
      </c>
      <c r="E1037" s="17" t="s">
        <v>2525</v>
      </c>
    </row>
    <row r="1038" spans="1:5">
      <c r="A1038" s="9" t="s">
        <v>4659</v>
      </c>
      <c r="B1038" s="13" t="s">
        <v>4445</v>
      </c>
      <c r="C1038" s="13" t="s">
        <v>1593</v>
      </c>
      <c r="D1038" s="13" t="s">
        <v>6854</v>
      </c>
      <c r="E1038" s="17" t="s">
        <v>2587</v>
      </c>
    </row>
    <row r="1039" spans="1:5">
      <c r="A1039" s="9" t="s">
        <v>4659</v>
      </c>
      <c r="B1039" s="13" t="s">
        <v>2219</v>
      </c>
      <c r="C1039" s="13" t="s">
        <v>1156</v>
      </c>
      <c r="D1039" s="13" t="s">
        <v>6855</v>
      </c>
      <c r="E1039" s="17" t="s">
        <v>4733</v>
      </c>
    </row>
    <row r="1040" spans="1:5">
      <c r="A1040" s="9" t="s">
        <v>4659</v>
      </c>
      <c r="B1040" s="13" t="s">
        <v>4735</v>
      </c>
      <c r="C1040" s="13" t="s">
        <v>4504</v>
      </c>
      <c r="D1040" s="13" t="s">
        <v>6856</v>
      </c>
      <c r="E1040" s="17" t="s">
        <v>4453</v>
      </c>
    </row>
    <row r="1041" spans="1:5">
      <c r="A1041" s="9" t="s">
        <v>4659</v>
      </c>
      <c r="B1041" s="13" t="s">
        <v>4736</v>
      </c>
      <c r="C1041" s="13" t="s">
        <v>4738</v>
      </c>
      <c r="D1041" s="13" t="s">
        <v>5629</v>
      </c>
      <c r="E1041" s="17" t="s">
        <v>4739</v>
      </c>
    </row>
    <row r="1042" spans="1:5">
      <c r="A1042" s="9" t="s">
        <v>4659</v>
      </c>
      <c r="B1042" s="13" t="s">
        <v>4741</v>
      </c>
      <c r="C1042" s="13" t="s">
        <v>3012</v>
      </c>
      <c r="D1042" s="13" t="s">
        <v>5266</v>
      </c>
      <c r="E1042" s="17" t="s">
        <v>4742</v>
      </c>
    </row>
    <row r="1043" spans="1:5">
      <c r="A1043" s="9" t="s">
        <v>4659</v>
      </c>
      <c r="B1043" s="13" t="s">
        <v>1956</v>
      </c>
      <c r="C1043" s="13" t="s">
        <v>4743</v>
      </c>
      <c r="D1043" s="13" t="s">
        <v>3710</v>
      </c>
      <c r="E1043" s="17" t="s">
        <v>3638</v>
      </c>
    </row>
    <row r="1044" spans="1:5">
      <c r="A1044" s="9" t="s">
        <v>4659</v>
      </c>
      <c r="B1044" s="13" t="s">
        <v>4183</v>
      </c>
      <c r="C1044" s="13" t="s">
        <v>4745</v>
      </c>
      <c r="D1044" s="13" t="s">
        <v>3334</v>
      </c>
      <c r="E1044" s="17" t="s">
        <v>3749</v>
      </c>
    </row>
    <row r="1045" spans="1:5">
      <c r="A1045" s="9" t="s">
        <v>4659</v>
      </c>
      <c r="B1045" s="13" t="s">
        <v>3956</v>
      </c>
      <c r="C1045" s="13" t="s">
        <v>1630</v>
      </c>
      <c r="D1045" s="13" t="s">
        <v>6857</v>
      </c>
      <c r="E1045" s="17" t="s">
        <v>2428</v>
      </c>
    </row>
    <row r="1046" spans="1:5">
      <c r="A1046" s="9" t="s">
        <v>4659</v>
      </c>
      <c r="B1046" s="13" t="s">
        <v>4746</v>
      </c>
      <c r="C1046" s="13" t="s">
        <v>4747</v>
      </c>
      <c r="D1046" s="13" t="s">
        <v>6858</v>
      </c>
      <c r="E1046" s="17" t="s">
        <v>4748</v>
      </c>
    </row>
    <row r="1047" spans="1:5">
      <c r="A1047" s="9" t="s">
        <v>4659</v>
      </c>
      <c r="B1047" s="13" t="s">
        <v>4749</v>
      </c>
      <c r="C1047" s="13" t="s">
        <v>4750</v>
      </c>
      <c r="D1047" s="13" t="s">
        <v>5303</v>
      </c>
      <c r="E1047" s="17" t="s">
        <v>1913</v>
      </c>
    </row>
    <row r="1048" spans="1:5">
      <c r="A1048" s="9" t="s">
        <v>4659</v>
      </c>
      <c r="B1048" s="13" t="s">
        <v>1660</v>
      </c>
      <c r="C1048" s="13" t="s">
        <v>4751</v>
      </c>
      <c r="D1048" s="13" t="s">
        <v>2177</v>
      </c>
      <c r="E1048" s="17" t="s">
        <v>1975</v>
      </c>
    </row>
    <row r="1049" spans="1:5">
      <c r="A1049" s="9" t="s">
        <v>4659</v>
      </c>
      <c r="B1049" s="13" t="s">
        <v>3285</v>
      </c>
      <c r="C1049" s="13" t="s">
        <v>2031</v>
      </c>
      <c r="D1049" s="13" t="s">
        <v>1631</v>
      </c>
      <c r="E1049" s="17" t="s">
        <v>1118</v>
      </c>
    </row>
    <row r="1050" spans="1:5">
      <c r="A1050" s="9" t="s">
        <v>4659</v>
      </c>
      <c r="B1050" s="13" t="s">
        <v>4752</v>
      </c>
      <c r="C1050" s="13" t="s">
        <v>4754</v>
      </c>
      <c r="D1050" s="13" t="s">
        <v>471</v>
      </c>
      <c r="E1050" s="17" t="s">
        <v>4757</v>
      </c>
    </row>
    <row r="1051" spans="1:5">
      <c r="A1051" s="9" t="s">
        <v>4659</v>
      </c>
      <c r="B1051" s="13" t="s">
        <v>1928</v>
      </c>
      <c r="C1051" s="13" t="s">
        <v>4759</v>
      </c>
      <c r="D1051" s="13" t="s">
        <v>5815</v>
      </c>
      <c r="E1051" s="17" t="s">
        <v>389</v>
      </c>
    </row>
    <row r="1052" spans="1:5">
      <c r="A1052" s="9" t="s">
        <v>4659</v>
      </c>
      <c r="B1052" s="13" t="s">
        <v>4760</v>
      </c>
      <c r="C1052" s="13" t="s">
        <v>3663</v>
      </c>
      <c r="D1052" s="13" t="s">
        <v>6860</v>
      </c>
      <c r="E1052" s="17" t="s">
        <v>4213</v>
      </c>
    </row>
    <row r="1053" spans="1:5">
      <c r="A1053" s="9" t="s">
        <v>4659</v>
      </c>
      <c r="B1053" s="13" t="s">
        <v>4762</v>
      </c>
      <c r="C1053" s="13" t="s">
        <v>31</v>
      </c>
      <c r="D1053" s="13" t="s">
        <v>6861</v>
      </c>
      <c r="E1053" s="17" t="s">
        <v>3145</v>
      </c>
    </row>
    <row r="1054" spans="1:5">
      <c r="A1054" s="9" t="s">
        <v>4659</v>
      </c>
      <c r="B1054" s="13" t="s">
        <v>1867</v>
      </c>
      <c r="C1054" s="13" t="s">
        <v>4763</v>
      </c>
      <c r="D1054" s="13" t="s">
        <v>2609</v>
      </c>
      <c r="E1054" s="17" t="s">
        <v>3242</v>
      </c>
    </row>
    <row r="1055" spans="1:5">
      <c r="A1055" s="9" t="s">
        <v>4659</v>
      </c>
      <c r="B1055" s="13" t="s">
        <v>4764</v>
      </c>
      <c r="C1055" s="13" t="s">
        <v>3134</v>
      </c>
      <c r="D1055" s="13" t="s">
        <v>5182</v>
      </c>
      <c r="E1055" s="17" t="s">
        <v>677</v>
      </c>
    </row>
    <row r="1056" spans="1:5">
      <c r="A1056" s="9" t="s">
        <v>4659</v>
      </c>
      <c r="B1056" s="13" t="s">
        <v>4765</v>
      </c>
      <c r="C1056" s="13" t="s">
        <v>4753</v>
      </c>
      <c r="D1056" s="13" t="s">
        <v>6862</v>
      </c>
      <c r="E1056" s="17" t="s">
        <v>4475</v>
      </c>
    </row>
    <row r="1057" spans="1:5">
      <c r="A1057" s="9" t="s">
        <v>4659</v>
      </c>
      <c r="B1057" s="13" t="s">
        <v>4766</v>
      </c>
      <c r="C1057" s="13" t="s">
        <v>934</v>
      </c>
      <c r="D1057" s="13" t="s">
        <v>6863</v>
      </c>
      <c r="E1057" s="17" t="s">
        <v>746</v>
      </c>
    </row>
    <row r="1058" spans="1:5">
      <c r="A1058" s="9" t="s">
        <v>4659</v>
      </c>
      <c r="B1058" s="13" t="s">
        <v>4131</v>
      </c>
      <c r="C1058" s="13" t="s">
        <v>1345</v>
      </c>
      <c r="D1058" s="13" t="s">
        <v>2515</v>
      </c>
      <c r="E1058" s="17" t="s">
        <v>4768</v>
      </c>
    </row>
    <row r="1059" spans="1:5">
      <c r="A1059" s="9" t="s">
        <v>4659</v>
      </c>
      <c r="B1059" s="13" t="s">
        <v>4769</v>
      </c>
      <c r="C1059" s="13" t="s">
        <v>2536</v>
      </c>
      <c r="D1059" s="13" t="s">
        <v>6331</v>
      </c>
      <c r="E1059" s="17" t="s">
        <v>4770</v>
      </c>
    </row>
    <row r="1060" spans="1:5">
      <c r="A1060" s="9" t="s">
        <v>4659</v>
      </c>
      <c r="B1060" s="13" t="s">
        <v>4772</v>
      </c>
      <c r="C1060" s="13" t="s">
        <v>4467</v>
      </c>
      <c r="D1060" s="13" t="s">
        <v>3281</v>
      </c>
      <c r="E1060" s="17" t="s">
        <v>4776</v>
      </c>
    </row>
    <row r="1061" spans="1:5">
      <c r="A1061" s="9" t="s">
        <v>4659</v>
      </c>
      <c r="B1061" s="13" t="s">
        <v>3280</v>
      </c>
      <c r="C1061" s="13" t="s">
        <v>1668</v>
      </c>
      <c r="D1061" s="13" t="s">
        <v>3782</v>
      </c>
      <c r="E1061" s="17" t="s">
        <v>3386</v>
      </c>
    </row>
    <row r="1062" spans="1:5">
      <c r="A1062" s="9" t="s">
        <v>4659</v>
      </c>
      <c r="B1062" s="13" t="s">
        <v>4777</v>
      </c>
      <c r="C1062" s="13" t="s">
        <v>4778</v>
      </c>
      <c r="D1062" s="13" t="s">
        <v>6864</v>
      </c>
      <c r="E1062" s="17" t="s">
        <v>2433</v>
      </c>
    </row>
    <row r="1063" spans="1:5" ht="15.5">
      <c r="A1063" s="9" t="s">
        <v>4659</v>
      </c>
      <c r="B1063" s="13" t="s">
        <v>3332</v>
      </c>
      <c r="C1063" s="13" t="s">
        <v>4780</v>
      </c>
      <c r="D1063" s="13" t="s">
        <v>6345</v>
      </c>
      <c r="E1063" s="17" t="s">
        <v>4781</v>
      </c>
    </row>
    <row r="1064" spans="1:5" ht="15.5">
      <c r="A1064" s="8" t="s">
        <v>4782</v>
      </c>
      <c r="B1064" s="12" t="s">
        <v>2982</v>
      </c>
      <c r="C1064" s="12"/>
      <c r="D1064" s="12" t="s">
        <v>6865</v>
      </c>
      <c r="E1064" s="16" t="s">
        <v>3625</v>
      </c>
    </row>
    <row r="1065" spans="1:5">
      <c r="A1065" s="9" t="s">
        <v>4782</v>
      </c>
      <c r="B1065" s="13" t="s">
        <v>3741</v>
      </c>
      <c r="C1065" s="13" t="s">
        <v>4783</v>
      </c>
      <c r="D1065" s="13" t="s">
        <v>2292</v>
      </c>
      <c r="E1065" s="17" t="s">
        <v>4676</v>
      </c>
    </row>
    <row r="1066" spans="1:5">
      <c r="A1066" s="9" t="s">
        <v>4782</v>
      </c>
      <c r="B1066" s="13" t="s">
        <v>2517</v>
      </c>
      <c r="C1066" s="13" t="s">
        <v>3960</v>
      </c>
      <c r="D1066" s="13" t="s">
        <v>390</v>
      </c>
      <c r="E1066" s="17" t="s">
        <v>1226</v>
      </c>
    </row>
    <row r="1067" spans="1:5">
      <c r="A1067" s="9" t="s">
        <v>4782</v>
      </c>
      <c r="B1067" s="13" t="s">
        <v>1990</v>
      </c>
      <c r="C1067" s="13" t="s">
        <v>4784</v>
      </c>
      <c r="D1067" s="13" t="s">
        <v>4618</v>
      </c>
      <c r="E1067" s="17" t="s">
        <v>4785</v>
      </c>
    </row>
    <row r="1068" spans="1:5">
      <c r="A1068" s="9" t="s">
        <v>4782</v>
      </c>
      <c r="B1068" s="13" t="s">
        <v>3115</v>
      </c>
      <c r="C1068" s="13" t="s">
        <v>3455</v>
      </c>
      <c r="D1068" s="13" t="s">
        <v>5742</v>
      </c>
      <c r="E1068" s="17" t="s">
        <v>1184</v>
      </c>
    </row>
    <row r="1069" spans="1:5">
      <c r="A1069" s="9" t="s">
        <v>4782</v>
      </c>
      <c r="B1069" s="13" t="s">
        <v>4787</v>
      </c>
      <c r="C1069" s="13" t="s">
        <v>4788</v>
      </c>
      <c r="D1069" s="13" t="s">
        <v>4599</v>
      </c>
      <c r="E1069" s="17" t="s">
        <v>112</v>
      </c>
    </row>
    <row r="1070" spans="1:5">
      <c r="A1070" s="9" t="s">
        <v>4782</v>
      </c>
      <c r="B1070" s="13" t="s">
        <v>4790</v>
      </c>
      <c r="C1070" s="13" t="s">
        <v>3448</v>
      </c>
      <c r="D1070" s="13" t="s">
        <v>6866</v>
      </c>
      <c r="E1070" s="17" t="s">
        <v>4792</v>
      </c>
    </row>
    <row r="1071" spans="1:5">
      <c r="A1071" s="9" t="s">
        <v>4782</v>
      </c>
      <c r="B1071" s="13" t="s">
        <v>4794</v>
      </c>
      <c r="C1071" s="13" t="s">
        <v>4795</v>
      </c>
      <c r="D1071" s="13" t="s">
        <v>842</v>
      </c>
      <c r="E1071" s="17" t="s">
        <v>3440</v>
      </c>
    </row>
    <row r="1072" spans="1:5">
      <c r="A1072" s="9" t="s">
        <v>4782</v>
      </c>
      <c r="B1072" s="13" t="s">
        <v>4796</v>
      </c>
      <c r="C1072" s="13" t="s">
        <v>4797</v>
      </c>
      <c r="D1072" s="13" t="s">
        <v>6867</v>
      </c>
      <c r="E1072" s="17" t="s">
        <v>1703</v>
      </c>
    </row>
    <row r="1073" spans="1:5">
      <c r="A1073" s="9" t="s">
        <v>4782</v>
      </c>
      <c r="B1073" s="13" t="s">
        <v>740</v>
      </c>
      <c r="C1073" s="13" t="s">
        <v>4799</v>
      </c>
      <c r="D1073" s="13" t="s">
        <v>5185</v>
      </c>
      <c r="E1073" s="17" t="s">
        <v>4801</v>
      </c>
    </row>
    <row r="1074" spans="1:5">
      <c r="A1074" s="9" t="s">
        <v>4782</v>
      </c>
      <c r="B1074" s="13" t="s">
        <v>1178</v>
      </c>
      <c r="C1074" s="13" t="s">
        <v>3140</v>
      </c>
      <c r="D1074" s="13" t="s">
        <v>6868</v>
      </c>
      <c r="E1074" s="17" t="s">
        <v>4804</v>
      </c>
    </row>
    <row r="1075" spans="1:5">
      <c r="A1075" s="9" t="s">
        <v>4782</v>
      </c>
      <c r="B1075" s="13" t="s">
        <v>1457</v>
      </c>
      <c r="C1075" s="13" t="s">
        <v>4808</v>
      </c>
      <c r="D1075" s="13" t="s">
        <v>1734</v>
      </c>
      <c r="E1075" s="17" t="s">
        <v>4811</v>
      </c>
    </row>
    <row r="1076" spans="1:5">
      <c r="A1076" s="9" t="s">
        <v>4782</v>
      </c>
      <c r="B1076" s="13" t="s">
        <v>2549</v>
      </c>
      <c r="C1076" s="13" t="s">
        <v>4812</v>
      </c>
      <c r="D1076" s="13" t="s">
        <v>6869</v>
      </c>
      <c r="E1076" s="17" t="s">
        <v>3544</v>
      </c>
    </row>
    <row r="1077" spans="1:5">
      <c r="A1077" s="9" t="s">
        <v>4782</v>
      </c>
      <c r="B1077" s="13" t="s">
        <v>4815</v>
      </c>
      <c r="C1077" s="13" t="s">
        <v>2389</v>
      </c>
      <c r="D1077" s="13" t="s">
        <v>6871</v>
      </c>
      <c r="E1077" s="17" t="s">
        <v>4817</v>
      </c>
    </row>
    <row r="1078" spans="1:5">
      <c r="A1078" s="9" t="s">
        <v>4782</v>
      </c>
      <c r="B1078" s="13" t="s">
        <v>4818</v>
      </c>
      <c r="C1078" s="13" t="s">
        <v>1499</v>
      </c>
      <c r="D1078" s="13" t="s">
        <v>2716</v>
      </c>
      <c r="E1078" s="17" t="s">
        <v>4820</v>
      </c>
    </row>
    <row r="1079" spans="1:5">
      <c r="A1079" s="9" t="s">
        <v>4782</v>
      </c>
      <c r="B1079" s="13" t="s">
        <v>4821</v>
      </c>
      <c r="C1079" s="13" t="s">
        <v>4825</v>
      </c>
      <c r="D1079" s="13" t="s">
        <v>2864</v>
      </c>
      <c r="E1079" s="17" t="s">
        <v>1905</v>
      </c>
    </row>
    <row r="1080" spans="1:5">
      <c r="A1080" s="9" t="s">
        <v>4782</v>
      </c>
      <c r="B1080" s="13" t="s">
        <v>1329</v>
      </c>
      <c r="C1080" s="13" t="s">
        <v>3074</v>
      </c>
      <c r="D1080" s="13" t="s">
        <v>4979</v>
      </c>
      <c r="E1080" s="17" t="s">
        <v>1806</v>
      </c>
    </row>
    <row r="1081" spans="1:5">
      <c r="A1081" s="9" t="s">
        <v>4782</v>
      </c>
      <c r="B1081" s="13" t="s">
        <v>4826</v>
      </c>
      <c r="C1081" s="13" t="s">
        <v>2523</v>
      </c>
      <c r="D1081" s="13" t="s">
        <v>6872</v>
      </c>
      <c r="E1081" s="17" t="s">
        <v>2351</v>
      </c>
    </row>
    <row r="1082" spans="1:5">
      <c r="A1082" s="9" t="s">
        <v>4782</v>
      </c>
      <c r="B1082" s="13" t="s">
        <v>1749</v>
      </c>
      <c r="C1082" s="13" t="s">
        <v>1958</v>
      </c>
      <c r="D1082" s="13" t="s">
        <v>6159</v>
      </c>
      <c r="E1082" s="17" t="s">
        <v>1801</v>
      </c>
    </row>
    <row r="1083" spans="1:5">
      <c r="A1083" s="9" t="s">
        <v>4782</v>
      </c>
      <c r="B1083" s="13" t="s">
        <v>2782</v>
      </c>
      <c r="C1083" s="13" t="s">
        <v>4827</v>
      </c>
      <c r="D1083" s="13" t="s">
        <v>6873</v>
      </c>
      <c r="E1083" s="17" t="s">
        <v>1400</v>
      </c>
    </row>
    <row r="1084" spans="1:5">
      <c r="A1084" s="9" t="s">
        <v>4782</v>
      </c>
      <c r="B1084" s="13" t="s">
        <v>608</v>
      </c>
      <c r="C1084" s="13" t="s">
        <v>4829</v>
      </c>
      <c r="D1084" s="13" t="s">
        <v>493</v>
      </c>
      <c r="E1084" s="17" t="s">
        <v>4524</v>
      </c>
    </row>
    <row r="1085" spans="1:5">
      <c r="A1085" s="9" t="s">
        <v>4782</v>
      </c>
      <c r="B1085" s="13" t="s">
        <v>2171</v>
      </c>
      <c r="C1085" s="13" t="s">
        <v>4832</v>
      </c>
      <c r="D1085" s="13" t="s">
        <v>3586</v>
      </c>
      <c r="E1085" s="17" t="s">
        <v>3090</v>
      </c>
    </row>
    <row r="1086" spans="1:5">
      <c r="A1086" s="9" t="s">
        <v>4782</v>
      </c>
      <c r="B1086" s="13" t="s">
        <v>4833</v>
      </c>
      <c r="C1086" s="13" t="s">
        <v>1740</v>
      </c>
      <c r="D1086" s="13" t="s">
        <v>6370</v>
      </c>
      <c r="E1086" s="17" t="s">
        <v>434</v>
      </c>
    </row>
    <row r="1087" spans="1:5">
      <c r="A1087" s="9" t="s">
        <v>4782</v>
      </c>
      <c r="B1087" s="13" t="s">
        <v>4835</v>
      </c>
      <c r="C1087" s="13" t="s">
        <v>2426</v>
      </c>
      <c r="D1087" s="13" t="s">
        <v>6874</v>
      </c>
      <c r="E1087" s="17" t="s">
        <v>2427</v>
      </c>
    </row>
    <row r="1088" spans="1:5">
      <c r="A1088" s="9" t="s">
        <v>4782</v>
      </c>
      <c r="B1088" s="13" t="s">
        <v>4836</v>
      </c>
      <c r="C1088" s="13" t="s">
        <v>237</v>
      </c>
      <c r="D1088" s="13" t="s">
        <v>6875</v>
      </c>
      <c r="E1088" s="17" t="s">
        <v>3861</v>
      </c>
    </row>
    <row r="1089" spans="1:5">
      <c r="A1089" s="9" t="s">
        <v>4782</v>
      </c>
      <c r="B1089" s="13" t="s">
        <v>3768</v>
      </c>
      <c r="C1089" s="13" t="s">
        <v>1653</v>
      </c>
      <c r="D1089" s="13" t="s">
        <v>6876</v>
      </c>
      <c r="E1089" s="17" t="s">
        <v>4838</v>
      </c>
    </row>
    <row r="1090" spans="1:5">
      <c r="A1090" s="9" t="s">
        <v>4782</v>
      </c>
      <c r="B1090" s="13" t="s">
        <v>4839</v>
      </c>
      <c r="C1090" s="13" t="s">
        <v>1924</v>
      </c>
      <c r="D1090" s="13" t="s">
        <v>6877</v>
      </c>
      <c r="E1090" s="17" t="s">
        <v>4840</v>
      </c>
    </row>
    <row r="1091" spans="1:5">
      <c r="A1091" s="9" t="s">
        <v>4782</v>
      </c>
      <c r="B1091" s="13" t="s">
        <v>2768</v>
      </c>
      <c r="C1091" s="13" t="s">
        <v>4842</v>
      </c>
      <c r="D1091" s="13" t="s">
        <v>4332</v>
      </c>
      <c r="E1091" s="17" t="s">
        <v>4844</v>
      </c>
    </row>
    <row r="1092" spans="1:5">
      <c r="A1092" s="9" t="s">
        <v>4782</v>
      </c>
      <c r="B1092" s="13" t="s">
        <v>1739</v>
      </c>
      <c r="C1092" s="13" t="s">
        <v>1345</v>
      </c>
      <c r="D1092" s="13" t="s">
        <v>5248</v>
      </c>
      <c r="E1092" s="17" t="s">
        <v>263</v>
      </c>
    </row>
    <row r="1093" spans="1:5" ht="15.5">
      <c r="A1093" s="9" t="s">
        <v>4782</v>
      </c>
      <c r="B1093" s="13" t="s">
        <v>4846</v>
      </c>
      <c r="C1093" s="13" t="s">
        <v>1239</v>
      </c>
      <c r="D1093" s="13" t="s">
        <v>2248</v>
      </c>
      <c r="E1093" s="17" t="s">
        <v>4847</v>
      </c>
    </row>
    <row r="1094" spans="1:5" ht="15.5">
      <c r="A1094" s="8" t="s">
        <v>3699</v>
      </c>
      <c r="B1094" s="12" t="s">
        <v>4848</v>
      </c>
      <c r="C1094" s="12"/>
      <c r="D1094" s="12" t="s">
        <v>6521</v>
      </c>
      <c r="E1094" s="16" t="s">
        <v>3384</v>
      </c>
    </row>
    <row r="1095" spans="1:5">
      <c r="A1095" s="9" t="s">
        <v>3699</v>
      </c>
      <c r="B1095" s="13" t="s">
        <v>4849</v>
      </c>
      <c r="C1095" s="13" t="s">
        <v>640</v>
      </c>
      <c r="D1095" s="13" t="s">
        <v>4048</v>
      </c>
      <c r="E1095" s="17" t="s">
        <v>4852</v>
      </c>
    </row>
    <row r="1096" spans="1:5">
      <c r="A1096" s="9" t="s">
        <v>3699</v>
      </c>
      <c r="B1096" s="13" t="s">
        <v>4853</v>
      </c>
      <c r="C1096" s="13" t="s">
        <v>4854</v>
      </c>
      <c r="D1096" s="13" t="s">
        <v>6878</v>
      </c>
      <c r="E1096" s="17" t="s">
        <v>2224</v>
      </c>
    </row>
    <row r="1097" spans="1:5">
      <c r="A1097" s="9" t="s">
        <v>3699</v>
      </c>
      <c r="B1097" s="13" t="s">
        <v>73</v>
      </c>
      <c r="C1097" s="13" t="s">
        <v>4855</v>
      </c>
      <c r="D1097" s="13" t="s">
        <v>255</v>
      </c>
      <c r="E1097" s="17" t="s">
        <v>2023</v>
      </c>
    </row>
    <row r="1098" spans="1:5">
      <c r="A1098" s="9" t="s">
        <v>3699</v>
      </c>
      <c r="B1098" s="13" t="s">
        <v>2384</v>
      </c>
      <c r="C1098" s="13" t="s">
        <v>4728</v>
      </c>
      <c r="D1098" s="13" t="s">
        <v>259</v>
      </c>
      <c r="E1098" s="17" t="s">
        <v>861</v>
      </c>
    </row>
    <row r="1099" spans="1:5">
      <c r="A1099" s="9" t="s">
        <v>3699</v>
      </c>
      <c r="B1099" s="13" t="s">
        <v>675</v>
      </c>
      <c r="C1099" s="13" t="s">
        <v>4857</v>
      </c>
      <c r="D1099" s="13" t="s">
        <v>6879</v>
      </c>
      <c r="E1099" s="17" t="s">
        <v>16</v>
      </c>
    </row>
    <row r="1100" spans="1:5">
      <c r="A1100" s="9" t="s">
        <v>3699</v>
      </c>
      <c r="B1100" s="13" t="s">
        <v>4859</v>
      </c>
      <c r="C1100" s="13" t="s">
        <v>4861</v>
      </c>
      <c r="D1100" s="13" t="s">
        <v>6880</v>
      </c>
      <c r="E1100" s="17" t="s">
        <v>4862</v>
      </c>
    </row>
    <row r="1101" spans="1:5">
      <c r="A1101" s="9" t="s">
        <v>3699</v>
      </c>
      <c r="B1101" s="13" t="s">
        <v>694</v>
      </c>
      <c r="C1101" s="13" t="s">
        <v>4863</v>
      </c>
      <c r="D1101" s="13" t="s">
        <v>6881</v>
      </c>
      <c r="E1101" s="17" t="s">
        <v>4864</v>
      </c>
    </row>
    <row r="1102" spans="1:5">
      <c r="A1102" s="9" t="s">
        <v>3699</v>
      </c>
      <c r="B1102" s="13" t="s">
        <v>1353</v>
      </c>
      <c r="C1102" s="13" t="s">
        <v>4865</v>
      </c>
      <c r="D1102" s="13" t="s">
        <v>2764</v>
      </c>
      <c r="E1102" s="17" t="s">
        <v>4867</v>
      </c>
    </row>
    <row r="1103" spans="1:5">
      <c r="A1103" s="9" t="s">
        <v>3699</v>
      </c>
      <c r="B1103" s="13" t="s">
        <v>4869</v>
      </c>
      <c r="C1103" s="13" t="s">
        <v>4870</v>
      </c>
      <c r="D1103" s="13" t="s">
        <v>6882</v>
      </c>
      <c r="E1103" s="17" t="s">
        <v>4871</v>
      </c>
    </row>
    <row r="1104" spans="1:5">
      <c r="A1104" s="9" t="s">
        <v>3699</v>
      </c>
      <c r="B1104" s="13" t="s">
        <v>890</v>
      </c>
      <c r="C1104" s="13" t="s">
        <v>873</v>
      </c>
      <c r="D1104" s="13" t="s">
        <v>3808</v>
      </c>
      <c r="E1104" s="17" t="s">
        <v>4872</v>
      </c>
    </row>
    <row r="1105" spans="1:5">
      <c r="A1105" s="9" t="s">
        <v>3699</v>
      </c>
      <c r="B1105" s="13" t="s">
        <v>4877</v>
      </c>
      <c r="C1105" s="13" t="s">
        <v>1470</v>
      </c>
      <c r="D1105" s="13" t="s">
        <v>803</v>
      </c>
      <c r="E1105" s="17" t="s">
        <v>4878</v>
      </c>
    </row>
    <row r="1106" spans="1:5">
      <c r="A1106" s="9" t="s">
        <v>3699</v>
      </c>
      <c r="B1106" s="13" t="s">
        <v>4316</v>
      </c>
      <c r="C1106" s="13" t="s">
        <v>4874</v>
      </c>
      <c r="D1106" s="13" t="s">
        <v>6883</v>
      </c>
      <c r="E1106" s="17" t="s">
        <v>1640</v>
      </c>
    </row>
    <row r="1107" spans="1:5">
      <c r="A1107" s="9" t="s">
        <v>3699</v>
      </c>
      <c r="B1107" s="13" t="s">
        <v>1492</v>
      </c>
      <c r="C1107" s="13" t="s">
        <v>2723</v>
      </c>
      <c r="D1107" s="13" t="s">
        <v>6884</v>
      </c>
      <c r="E1107" s="17" t="s">
        <v>3654</v>
      </c>
    </row>
    <row r="1108" spans="1:5">
      <c r="A1108" s="9" t="s">
        <v>3699</v>
      </c>
      <c r="B1108" s="13" t="s">
        <v>1424</v>
      </c>
      <c r="C1108" s="13" t="s">
        <v>461</v>
      </c>
      <c r="D1108" s="13" t="s">
        <v>3520</v>
      </c>
      <c r="E1108" s="17" t="s">
        <v>4879</v>
      </c>
    </row>
    <row r="1109" spans="1:5">
      <c r="A1109" s="9" t="s">
        <v>3699</v>
      </c>
      <c r="B1109" s="13" t="s">
        <v>533</v>
      </c>
      <c r="C1109" s="13" t="s">
        <v>4881</v>
      </c>
      <c r="D1109" s="13" t="s">
        <v>5652</v>
      </c>
      <c r="E1109" s="17" t="s">
        <v>2265</v>
      </c>
    </row>
    <row r="1110" spans="1:5">
      <c r="A1110" s="9" t="s">
        <v>3699</v>
      </c>
      <c r="B1110" s="13" t="s">
        <v>4884</v>
      </c>
      <c r="C1110" s="13" t="s">
        <v>4885</v>
      </c>
      <c r="D1110" s="13" t="s">
        <v>5717</v>
      </c>
      <c r="E1110" s="17" t="s">
        <v>4886</v>
      </c>
    </row>
    <row r="1111" spans="1:5">
      <c r="A1111" s="9" t="s">
        <v>3699</v>
      </c>
      <c r="B1111" s="13" t="s">
        <v>4882</v>
      </c>
      <c r="C1111" s="13" t="s">
        <v>3684</v>
      </c>
      <c r="D1111" s="13" t="s">
        <v>6886</v>
      </c>
      <c r="E1111" s="17" t="s">
        <v>4887</v>
      </c>
    </row>
    <row r="1112" spans="1:5">
      <c r="A1112" s="9" t="s">
        <v>3699</v>
      </c>
      <c r="B1112" s="13" t="s">
        <v>3463</v>
      </c>
      <c r="C1112" s="13" t="s">
        <v>1504</v>
      </c>
      <c r="D1112" s="13" t="s">
        <v>5341</v>
      </c>
      <c r="E1112" s="17" t="s">
        <v>4890</v>
      </c>
    </row>
    <row r="1113" spans="1:5" ht="15.5">
      <c r="A1113" s="9" t="s">
        <v>3699</v>
      </c>
      <c r="B1113" s="13" t="s">
        <v>4891</v>
      </c>
      <c r="C1113" s="13" t="s">
        <v>215</v>
      </c>
      <c r="D1113" s="13" t="s">
        <v>6887</v>
      </c>
      <c r="E1113" s="17" t="s">
        <v>4660</v>
      </c>
    </row>
    <row r="1114" spans="1:5" ht="15.5">
      <c r="A1114" s="8" t="s">
        <v>4892</v>
      </c>
      <c r="B1114" s="12" t="s">
        <v>691</v>
      </c>
      <c r="C1114" s="12"/>
      <c r="D1114" s="12" t="s">
        <v>2326</v>
      </c>
      <c r="E1114" s="16" t="s">
        <v>2511</v>
      </c>
    </row>
    <row r="1115" spans="1:5">
      <c r="A1115" s="9" t="s">
        <v>4892</v>
      </c>
      <c r="B1115" s="13" t="s">
        <v>4894</v>
      </c>
      <c r="C1115" s="13" t="s">
        <v>4895</v>
      </c>
      <c r="D1115" s="13" t="s">
        <v>5445</v>
      </c>
      <c r="E1115" s="17" t="s">
        <v>780</v>
      </c>
    </row>
    <row r="1116" spans="1:5">
      <c r="A1116" s="9" t="s">
        <v>4892</v>
      </c>
      <c r="B1116" s="13" t="s">
        <v>4896</v>
      </c>
      <c r="C1116" s="13" t="s">
        <v>4897</v>
      </c>
      <c r="D1116" s="13" t="s">
        <v>6888</v>
      </c>
      <c r="E1116" s="17" t="s">
        <v>3091</v>
      </c>
    </row>
    <row r="1117" spans="1:5">
      <c r="A1117" s="9" t="s">
        <v>4892</v>
      </c>
      <c r="B1117" s="13" t="s">
        <v>4898</v>
      </c>
      <c r="C1117" s="13" t="s">
        <v>4899</v>
      </c>
      <c r="D1117" s="13" t="s">
        <v>4431</v>
      </c>
      <c r="E1117" s="17" t="s">
        <v>4902</v>
      </c>
    </row>
    <row r="1118" spans="1:5">
      <c r="A1118" s="9" t="s">
        <v>4892</v>
      </c>
      <c r="B1118" s="13" t="s">
        <v>4904</v>
      </c>
      <c r="C1118" s="13" t="s">
        <v>4907</v>
      </c>
      <c r="D1118" s="13" t="s">
        <v>1227</v>
      </c>
      <c r="E1118" s="17" t="s">
        <v>4908</v>
      </c>
    </row>
    <row r="1119" spans="1:5">
      <c r="A1119" s="9" t="s">
        <v>4892</v>
      </c>
      <c r="B1119" s="13" t="s">
        <v>2889</v>
      </c>
      <c r="C1119" s="13" t="s">
        <v>4909</v>
      </c>
      <c r="D1119" s="13" t="s">
        <v>1347</v>
      </c>
      <c r="E1119" s="17" t="s">
        <v>32</v>
      </c>
    </row>
    <row r="1120" spans="1:5">
      <c r="A1120" s="9" t="s">
        <v>4892</v>
      </c>
      <c r="B1120" s="13" t="s">
        <v>4706</v>
      </c>
      <c r="C1120" s="13" t="s">
        <v>3213</v>
      </c>
      <c r="D1120" s="13" t="s">
        <v>6566</v>
      </c>
      <c r="E1120" s="17" t="s">
        <v>316</v>
      </c>
    </row>
    <row r="1121" spans="1:5">
      <c r="A1121" s="9" t="s">
        <v>4892</v>
      </c>
      <c r="B1121" s="13" t="s">
        <v>3664</v>
      </c>
      <c r="C1121" s="13" t="s">
        <v>4910</v>
      </c>
      <c r="D1121" s="13" t="s">
        <v>5428</v>
      </c>
      <c r="E1121" s="17" t="s">
        <v>358</v>
      </c>
    </row>
    <row r="1122" spans="1:5">
      <c r="A1122" s="9" t="s">
        <v>4892</v>
      </c>
      <c r="B1122" s="13" t="s">
        <v>4912</v>
      </c>
      <c r="C1122" s="13" t="s">
        <v>4913</v>
      </c>
      <c r="D1122" s="13" t="s">
        <v>6889</v>
      </c>
      <c r="E1122" s="17" t="s">
        <v>2064</v>
      </c>
    </row>
    <row r="1123" spans="1:5">
      <c r="A1123" s="9" t="s">
        <v>4892</v>
      </c>
      <c r="B1123" s="13" t="s">
        <v>4828</v>
      </c>
      <c r="C1123" s="13" t="s">
        <v>3349</v>
      </c>
      <c r="D1123" s="13" t="s">
        <v>4193</v>
      </c>
      <c r="E1123" s="17" t="s">
        <v>4914</v>
      </c>
    </row>
    <row r="1124" spans="1:5">
      <c r="A1124" s="9" t="s">
        <v>4892</v>
      </c>
      <c r="B1124" s="13" t="s">
        <v>1760</v>
      </c>
      <c r="C1124" s="13" t="s">
        <v>2763</v>
      </c>
      <c r="D1124" s="13" t="s">
        <v>6890</v>
      </c>
      <c r="E1124" s="17" t="s">
        <v>853</v>
      </c>
    </row>
    <row r="1125" spans="1:5">
      <c r="A1125" s="9" t="s">
        <v>4892</v>
      </c>
      <c r="B1125" s="13" t="s">
        <v>4915</v>
      </c>
      <c r="C1125" s="13" t="s">
        <v>1083</v>
      </c>
      <c r="D1125" s="13" t="s">
        <v>6891</v>
      </c>
      <c r="E1125" s="17" t="s">
        <v>4536</v>
      </c>
    </row>
    <row r="1126" spans="1:5">
      <c r="A1126" s="9" t="s">
        <v>4892</v>
      </c>
      <c r="B1126" s="13" t="s">
        <v>4917</v>
      </c>
      <c r="C1126" s="13" t="s">
        <v>663</v>
      </c>
      <c r="D1126" s="13" t="s">
        <v>6892</v>
      </c>
      <c r="E1126" s="17" t="s">
        <v>4737</v>
      </c>
    </row>
    <row r="1127" spans="1:5">
      <c r="A1127" s="9" t="s">
        <v>4892</v>
      </c>
      <c r="B1127" s="13" t="s">
        <v>4918</v>
      </c>
      <c r="C1127" s="13" t="s">
        <v>4729</v>
      </c>
      <c r="D1127" s="13" t="s">
        <v>161</v>
      </c>
      <c r="E1127" s="17" t="s">
        <v>4775</v>
      </c>
    </row>
    <row r="1128" spans="1:5">
      <c r="A1128" s="9" t="s">
        <v>4892</v>
      </c>
      <c r="B1128" s="13" t="s">
        <v>4029</v>
      </c>
      <c r="C1128" s="13" t="s">
        <v>384</v>
      </c>
      <c r="D1128" s="13" t="s">
        <v>6718</v>
      </c>
      <c r="E1128" s="17" t="s">
        <v>2876</v>
      </c>
    </row>
    <row r="1129" spans="1:5">
      <c r="A1129" s="9" t="s">
        <v>4892</v>
      </c>
      <c r="B1129" s="13" t="s">
        <v>894</v>
      </c>
      <c r="C1129" s="13" t="s">
        <v>4552</v>
      </c>
      <c r="D1129" s="13" t="s">
        <v>6893</v>
      </c>
      <c r="E1129" s="17" t="s">
        <v>4919</v>
      </c>
    </row>
    <row r="1130" spans="1:5">
      <c r="A1130" s="9" t="s">
        <v>4892</v>
      </c>
      <c r="B1130" s="13" t="s">
        <v>4920</v>
      </c>
      <c r="C1130" s="13" t="s">
        <v>2598</v>
      </c>
      <c r="D1130" s="13" t="s">
        <v>6894</v>
      </c>
      <c r="E1130" s="17" t="s">
        <v>506</v>
      </c>
    </row>
    <row r="1131" spans="1:5">
      <c r="A1131" s="9" t="s">
        <v>4892</v>
      </c>
      <c r="B1131" s="13" t="s">
        <v>4921</v>
      </c>
      <c r="C1131" s="13" t="s">
        <v>4000</v>
      </c>
      <c r="D1131" s="13" t="s">
        <v>2494</v>
      </c>
      <c r="E1131" s="17" t="s">
        <v>4922</v>
      </c>
    </row>
    <row r="1132" spans="1:5">
      <c r="A1132" s="9" t="s">
        <v>4892</v>
      </c>
      <c r="B1132" s="13" t="s">
        <v>1151</v>
      </c>
      <c r="C1132" s="13" t="s">
        <v>4809</v>
      </c>
      <c r="D1132" s="13" t="s">
        <v>2227</v>
      </c>
      <c r="E1132" s="17" t="s">
        <v>1957</v>
      </c>
    </row>
    <row r="1133" spans="1:5">
      <c r="A1133" s="9" t="s">
        <v>4892</v>
      </c>
      <c r="B1133" s="13" t="s">
        <v>1456</v>
      </c>
      <c r="C1133" s="13" t="s">
        <v>4923</v>
      </c>
      <c r="D1133" s="13" t="s">
        <v>6895</v>
      </c>
      <c r="E1133" s="17" t="s">
        <v>4257</v>
      </c>
    </row>
    <row r="1134" spans="1:5">
      <c r="A1134" s="9" t="s">
        <v>4892</v>
      </c>
      <c r="B1134" s="13" t="s">
        <v>4570</v>
      </c>
      <c r="C1134" s="13" t="s">
        <v>4392</v>
      </c>
      <c r="D1134" s="13" t="s">
        <v>6896</v>
      </c>
      <c r="E1134" s="17" t="s">
        <v>4925</v>
      </c>
    </row>
    <row r="1135" spans="1:5">
      <c r="A1135" s="9" t="s">
        <v>4892</v>
      </c>
      <c r="B1135" s="13" t="s">
        <v>4926</v>
      </c>
      <c r="C1135" s="13" t="s">
        <v>4929</v>
      </c>
      <c r="D1135" s="13" t="s">
        <v>403</v>
      </c>
      <c r="E1135" s="17" t="s">
        <v>4932</v>
      </c>
    </row>
    <row r="1136" spans="1:5">
      <c r="A1136" s="9" t="s">
        <v>4892</v>
      </c>
      <c r="B1136" s="13" t="s">
        <v>1392</v>
      </c>
      <c r="C1136" s="13" t="s">
        <v>4933</v>
      </c>
      <c r="D1136" s="13" t="s">
        <v>6898</v>
      </c>
      <c r="E1136" s="17" t="s">
        <v>1043</v>
      </c>
    </row>
    <row r="1137" spans="1:5">
      <c r="A1137" s="9" t="s">
        <v>4892</v>
      </c>
      <c r="B1137" s="13" t="s">
        <v>167</v>
      </c>
      <c r="C1137" s="13" t="s">
        <v>4734</v>
      </c>
      <c r="D1137" s="13" t="s">
        <v>6899</v>
      </c>
      <c r="E1137" s="17" t="s">
        <v>2055</v>
      </c>
    </row>
    <row r="1138" spans="1:5">
      <c r="A1138" s="9" t="s">
        <v>4892</v>
      </c>
      <c r="B1138" s="13" t="s">
        <v>559</v>
      </c>
      <c r="C1138" s="13" t="s">
        <v>107</v>
      </c>
      <c r="D1138" s="13" t="s">
        <v>6901</v>
      </c>
      <c r="E1138" s="17" t="s">
        <v>4934</v>
      </c>
    </row>
    <row r="1139" spans="1:5">
      <c r="A1139" s="9" t="s">
        <v>4892</v>
      </c>
      <c r="B1139" s="13" t="s">
        <v>3944</v>
      </c>
      <c r="C1139" s="13" t="s">
        <v>1826</v>
      </c>
      <c r="D1139" s="13" t="s">
        <v>6604</v>
      </c>
      <c r="E1139" s="17" t="s">
        <v>4936</v>
      </c>
    </row>
    <row r="1140" spans="1:5" ht="15.5">
      <c r="A1140" s="9" t="s">
        <v>4892</v>
      </c>
      <c r="B1140" s="13" t="s">
        <v>4939</v>
      </c>
      <c r="C1140" s="13" t="s">
        <v>4940</v>
      </c>
      <c r="D1140" s="13" t="s">
        <v>5070</v>
      </c>
      <c r="E1140" s="17" t="s">
        <v>4942</v>
      </c>
    </row>
    <row r="1141" spans="1:5" ht="15.5">
      <c r="A1141" s="8" t="s">
        <v>4943</v>
      </c>
      <c r="B1141" s="12" t="s">
        <v>4944</v>
      </c>
      <c r="C1141" s="12"/>
      <c r="D1141" s="12" t="s">
        <v>6902</v>
      </c>
      <c r="E1141" s="16" t="s">
        <v>3904</v>
      </c>
    </row>
    <row r="1142" spans="1:5">
      <c r="A1142" s="9" t="s">
        <v>4943</v>
      </c>
      <c r="B1142" s="13" t="s">
        <v>409</v>
      </c>
      <c r="C1142" s="13" t="s">
        <v>2095</v>
      </c>
      <c r="D1142" s="13" t="s">
        <v>1054</v>
      </c>
      <c r="E1142" s="17" t="s">
        <v>2919</v>
      </c>
    </row>
    <row r="1143" spans="1:5">
      <c r="A1143" s="9" t="s">
        <v>4943</v>
      </c>
      <c r="B1143" s="13" t="s">
        <v>4945</v>
      </c>
      <c r="C1143" s="13" t="s">
        <v>4118</v>
      </c>
      <c r="D1143" s="13" t="s">
        <v>4640</v>
      </c>
      <c r="E1143" s="17" t="s">
        <v>4946</v>
      </c>
    </row>
    <row r="1144" spans="1:5">
      <c r="A1144" s="9" t="s">
        <v>4943</v>
      </c>
      <c r="B1144" s="13" t="s">
        <v>4948</v>
      </c>
      <c r="C1144" s="13" t="s">
        <v>4950</v>
      </c>
      <c r="D1144" s="13" t="s">
        <v>5874</v>
      </c>
      <c r="E1144" s="17" t="s">
        <v>4951</v>
      </c>
    </row>
    <row r="1145" spans="1:5">
      <c r="A1145" s="9" t="s">
        <v>4943</v>
      </c>
      <c r="B1145" s="13" t="s">
        <v>2001</v>
      </c>
      <c r="C1145" s="13" t="s">
        <v>1102</v>
      </c>
      <c r="D1145" s="13" t="s">
        <v>3524</v>
      </c>
      <c r="E1145" s="17" t="s">
        <v>4952</v>
      </c>
    </row>
    <row r="1146" spans="1:5">
      <c r="A1146" s="9" t="s">
        <v>4943</v>
      </c>
      <c r="B1146" s="13" t="s">
        <v>2209</v>
      </c>
      <c r="C1146" s="13" t="s">
        <v>1124</v>
      </c>
      <c r="D1146" s="13" t="s">
        <v>6133</v>
      </c>
      <c r="E1146" s="17" t="s">
        <v>1199</v>
      </c>
    </row>
    <row r="1147" spans="1:5">
      <c r="A1147" s="9" t="s">
        <v>4943</v>
      </c>
      <c r="B1147" s="13" t="s">
        <v>4841</v>
      </c>
      <c r="C1147" s="13" t="s">
        <v>4167</v>
      </c>
      <c r="D1147" s="13" t="s">
        <v>6045</v>
      </c>
      <c r="E1147" s="17" t="s">
        <v>3871</v>
      </c>
    </row>
    <row r="1148" spans="1:5">
      <c r="A1148" s="9" t="s">
        <v>4943</v>
      </c>
      <c r="B1148" s="13" t="s">
        <v>1835</v>
      </c>
      <c r="C1148" s="13" t="s">
        <v>4953</v>
      </c>
      <c r="D1148" s="13" t="s">
        <v>5607</v>
      </c>
      <c r="E1148" s="17" t="s">
        <v>4954</v>
      </c>
    </row>
    <row r="1149" spans="1:5">
      <c r="A1149" s="9" t="s">
        <v>4943</v>
      </c>
      <c r="B1149" s="13" t="s">
        <v>2082</v>
      </c>
      <c r="C1149" s="13" t="s">
        <v>4956</v>
      </c>
      <c r="D1149" s="13" t="s">
        <v>6904</v>
      </c>
      <c r="E1149" s="17" t="s">
        <v>1037</v>
      </c>
    </row>
    <row r="1150" spans="1:5">
      <c r="A1150" s="9" t="s">
        <v>4943</v>
      </c>
      <c r="B1150" s="13" t="s">
        <v>3151</v>
      </c>
      <c r="C1150" s="13" t="s">
        <v>3174</v>
      </c>
      <c r="D1150" s="13" t="s">
        <v>1296</v>
      </c>
      <c r="E1150" s="17" t="s">
        <v>4958</v>
      </c>
    </row>
    <row r="1151" spans="1:5">
      <c r="A1151" s="9" t="s">
        <v>4943</v>
      </c>
      <c r="B1151" s="13" t="s">
        <v>2567</v>
      </c>
      <c r="C1151" s="13" t="s">
        <v>2415</v>
      </c>
      <c r="D1151" s="13" t="s">
        <v>5572</v>
      </c>
      <c r="E1151" s="17" t="s">
        <v>1459</v>
      </c>
    </row>
    <row r="1152" spans="1:5">
      <c r="A1152" s="9" t="s">
        <v>4943</v>
      </c>
      <c r="B1152" s="13" t="s">
        <v>4959</v>
      </c>
      <c r="C1152" s="13" t="s">
        <v>4547</v>
      </c>
      <c r="D1152" s="13" t="s">
        <v>3874</v>
      </c>
      <c r="E1152" s="17" t="s">
        <v>3881</v>
      </c>
    </row>
    <row r="1153" spans="1:5">
      <c r="A1153" s="9" t="s">
        <v>4943</v>
      </c>
      <c r="B1153" s="13" t="s">
        <v>4960</v>
      </c>
      <c r="C1153" s="13" t="s">
        <v>4962</v>
      </c>
      <c r="D1153" s="13" t="s">
        <v>4356</v>
      </c>
      <c r="E1153" s="17" t="s">
        <v>3263</v>
      </c>
    </row>
    <row r="1154" spans="1:5">
      <c r="A1154" s="9" t="s">
        <v>4943</v>
      </c>
      <c r="B1154" s="13" t="s">
        <v>1819</v>
      </c>
      <c r="C1154" s="13" t="s">
        <v>2343</v>
      </c>
      <c r="D1154" s="13" t="s">
        <v>2268</v>
      </c>
      <c r="E1154" s="17" t="s">
        <v>4963</v>
      </c>
    </row>
    <row r="1155" spans="1:5">
      <c r="A1155" s="9" t="s">
        <v>4943</v>
      </c>
      <c r="B1155" s="13" t="s">
        <v>4967</v>
      </c>
      <c r="C1155" s="13" t="s">
        <v>4968</v>
      </c>
      <c r="D1155" s="13" t="s">
        <v>6906</v>
      </c>
      <c r="E1155" s="17" t="s">
        <v>1229</v>
      </c>
    </row>
    <row r="1156" spans="1:5">
      <c r="A1156" s="9" t="s">
        <v>4943</v>
      </c>
      <c r="B1156" s="13" t="s">
        <v>587</v>
      </c>
      <c r="C1156" s="13" t="s">
        <v>2939</v>
      </c>
      <c r="D1156" s="13" t="s">
        <v>6908</v>
      </c>
      <c r="E1156" s="17" t="s">
        <v>3806</v>
      </c>
    </row>
    <row r="1157" spans="1:5">
      <c r="A1157" s="9" t="s">
        <v>4943</v>
      </c>
      <c r="B1157" s="13" t="s">
        <v>3898</v>
      </c>
      <c r="C1157" s="13" t="s">
        <v>1657</v>
      </c>
      <c r="D1157" s="13" t="s">
        <v>4018</v>
      </c>
      <c r="E1157" s="17" t="s">
        <v>4970</v>
      </c>
    </row>
    <row r="1158" spans="1:5">
      <c r="A1158" s="9" t="s">
        <v>4943</v>
      </c>
      <c r="B1158" s="13" t="s">
        <v>4971</v>
      </c>
      <c r="C1158" s="13" t="s">
        <v>4972</v>
      </c>
      <c r="D1158" s="13" t="s">
        <v>6903</v>
      </c>
      <c r="E1158" s="17" t="s">
        <v>3272</v>
      </c>
    </row>
    <row r="1159" spans="1:5">
      <c r="A1159" s="9" t="s">
        <v>4943</v>
      </c>
      <c r="B1159" s="13" t="s">
        <v>4973</v>
      </c>
      <c r="C1159" s="13" t="s">
        <v>960</v>
      </c>
      <c r="D1159" s="13" t="s">
        <v>4810</v>
      </c>
      <c r="E1159" s="17" t="s">
        <v>3425</v>
      </c>
    </row>
    <row r="1160" spans="1:5">
      <c r="A1160" s="9" t="s">
        <v>4943</v>
      </c>
      <c r="B1160" s="13" t="s">
        <v>4974</v>
      </c>
      <c r="C1160" s="13" t="s">
        <v>4479</v>
      </c>
      <c r="D1160" s="13" t="s">
        <v>6909</v>
      </c>
      <c r="E1160" s="17" t="s">
        <v>1733</v>
      </c>
    </row>
    <row r="1161" spans="1:5">
      <c r="A1161" s="9" t="s">
        <v>4943</v>
      </c>
      <c r="B1161" s="13" t="s">
        <v>4975</v>
      </c>
      <c r="C1161" s="13" t="s">
        <v>3563</v>
      </c>
      <c r="D1161" s="13" t="s">
        <v>1647</v>
      </c>
      <c r="E1161" s="17" t="s">
        <v>3397</v>
      </c>
    </row>
    <row r="1162" spans="1:5">
      <c r="A1162" s="9" t="s">
        <v>4943</v>
      </c>
      <c r="B1162" s="13" t="s">
        <v>4976</v>
      </c>
      <c r="C1162" s="13" t="s">
        <v>4977</v>
      </c>
      <c r="D1162" s="13" t="s">
        <v>6910</v>
      </c>
      <c r="E1162" s="17" t="s">
        <v>4135</v>
      </c>
    </row>
    <row r="1163" spans="1:5">
      <c r="A1163" s="9" t="s">
        <v>4943</v>
      </c>
      <c r="B1163" s="13" t="s">
        <v>2798</v>
      </c>
      <c r="C1163" s="13" t="s">
        <v>4978</v>
      </c>
      <c r="D1163" s="13" t="s">
        <v>1991</v>
      </c>
      <c r="E1163" s="17" t="s">
        <v>4291</v>
      </c>
    </row>
    <row r="1164" spans="1:5">
      <c r="A1164" s="9" t="s">
        <v>4943</v>
      </c>
      <c r="B1164" s="13" t="s">
        <v>4980</v>
      </c>
      <c r="C1164" s="13" t="s">
        <v>4642</v>
      </c>
      <c r="D1164" s="13" t="s">
        <v>2728</v>
      </c>
      <c r="E1164" s="17" t="s">
        <v>2113</v>
      </c>
    </row>
    <row r="1165" spans="1:5">
      <c r="A1165" s="9" t="s">
        <v>4943</v>
      </c>
      <c r="B1165" s="13" t="s">
        <v>3672</v>
      </c>
      <c r="C1165" s="13" t="s">
        <v>4982</v>
      </c>
      <c r="D1165" s="13" t="s">
        <v>6911</v>
      </c>
      <c r="E1165" s="17" t="s">
        <v>4983</v>
      </c>
    </row>
    <row r="1166" spans="1:5">
      <c r="A1166" s="9" t="s">
        <v>4943</v>
      </c>
      <c r="B1166" s="13" t="s">
        <v>4984</v>
      </c>
      <c r="C1166" s="13" t="s">
        <v>4985</v>
      </c>
      <c r="D1166" s="13" t="s">
        <v>5576</v>
      </c>
      <c r="E1166" s="17" t="s">
        <v>4987</v>
      </c>
    </row>
    <row r="1167" spans="1:5">
      <c r="A1167" s="9" t="s">
        <v>4943</v>
      </c>
      <c r="B1167" s="13" t="s">
        <v>4989</v>
      </c>
      <c r="C1167" s="13" t="s">
        <v>4990</v>
      </c>
      <c r="D1167" s="13" t="s">
        <v>6905</v>
      </c>
      <c r="E1167" s="17" t="s">
        <v>4194</v>
      </c>
    </row>
    <row r="1168" spans="1:5">
      <c r="A1168" s="9" t="s">
        <v>4943</v>
      </c>
      <c r="B1168" s="13" t="s">
        <v>4991</v>
      </c>
      <c r="C1168" s="13" t="s">
        <v>4992</v>
      </c>
      <c r="D1168" s="13" t="s">
        <v>5437</v>
      </c>
      <c r="E1168" s="17" t="s">
        <v>3592</v>
      </c>
    </row>
    <row r="1169" spans="1:5">
      <c r="A1169" s="9" t="s">
        <v>4943</v>
      </c>
      <c r="B1169" s="13" t="s">
        <v>4993</v>
      </c>
      <c r="C1169" s="13" t="s">
        <v>3120</v>
      </c>
      <c r="D1169" s="13" t="s">
        <v>6912</v>
      </c>
      <c r="E1169" s="17" t="s">
        <v>2385</v>
      </c>
    </row>
    <row r="1170" spans="1:5">
      <c r="A1170" s="9" t="s">
        <v>4943</v>
      </c>
      <c r="B1170" s="13" t="s">
        <v>4994</v>
      </c>
      <c r="C1170" s="13" t="s">
        <v>4996</v>
      </c>
      <c r="D1170" s="13" t="s">
        <v>6913</v>
      </c>
      <c r="E1170" s="17" t="s">
        <v>3656</v>
      </c>
    </row>
    <row r="1171" spans="1:5">
      <c r="A1171" s="9" t="s">
        <v>4943</v>
      </c>
      <c r="B1171" s="13" t="s">
        <v>2077</v>
      </c>
      <c r="C1171" s="13" t="s">
        <v>4997</v>
      </c>
      <c r="D1171" s="13" t="s">
        <v>6915</v>
      </c>
      <c r="E1171" s="17" t="s">
        <v>3037</v>
      </c>
    </row>
    <row r="1172" spans="1:5">
      <c r="A1172" s="9" t="s">
        <v>4943</v>
      </c>
      <c r="B1172" s="13" t="s">
        <v>3038</v>
      </c>
      <c r="C1172" s="13" t="s">
        <v>4998</v>
      </c>
      <c r="D1172" s="13" t="s">
        <v>2345</v>
      </c>
      <c r="E1172" s="17" t="s">
        <v>4999</v>
      </c>
    </row>
    <row r="1173" spans="1:5">
      <c r="A1173" s="9" t="s">
        <v>4943</v>
      </c>
      <c r="B1173" s="13" t="s">
        <v>4873</v>
      </c>
      <c r="C1173" s="13" t="s">
        <v>3975</v>
      </c>
      <c r="D1173" s="13" t="s">
        <v>4318</v>
      </c>
      <c r="E1173" s="17" t="s">
        <v>457</v>
      </c>
    </row>
    <row r="1174" spans="1:5">
      <c r="A1174" s="9" t="s">
        <v>4943</v>
      </c>
      <c r="B1174" s="13" t="s">
        <v>5001</v>
      </c>
      <c r="C1174" s="13" t="s">
        <v>1716</v>
      </c>
      <c r="D1174" s="13" t="s">
        <v>4744</v>
      </c>
      <c r="E1174" s="17" t="s">
        <v>5004</v>
      </c>
    </row>
    <row r="1175" spans="1:5">
      <c r="A1175" s="9" t="s">
        <v>4943</v>
      </c>
      <c r="B1175" s="13" t="s">
        <v>5006</v>
      </c>
      <c r="C1175" s="13" t="s">
        <v>5008</v>
      </c>
      <c r="D1175" s="13" t="s">
        <v>6281</v>
      </c>
      <c r="E1175" s="17" t="s">
        <v>3597</v>
      </c>
    </row>
    <row r="1176" spans="1:5">
      <c r="A1176" s="9" t="s">
        <v>4943</v>
      </c>
      <c r="B1176" s="13" t="s">
        <v>5009</v>
      </c>
      <c r="C1176" s="13" t="s">
        <v>5010</v>
      </c>
      <c r="D1176" s="13" t="s">
        <v>6916</v>
      </c>
      <c r="E1176" s="17" t="s">
        <v>4709</v>
      </c>
    </row>
    <row r="1177" spans="1:5">
      <c r="A1177" s="9" t="s">
        <v>4943</v>
      </c>
      <c r="B1177" s="13" t="s">
        <v>5013</v>
      </c>
      <c r="C1177" s="13" t="s">
        <v>828</v>
      </c>
      <c r="D1177" s="13" t="s">
        <v>6917</v>
      </c>
      <c r="E1177" s="17" t="s">
        <v>4026</v>
      </c>
    </row>
    <row r="1178" spans="1:5">
      <c r="A1178" s="9" t="s">
        <v>4943</v>
      </c>
      <c r="B1178" s="13" t="s">
        <v>5015</v>
      </c>
      <c r="C1178" s="13" t="s">
        <v>5016</v>
      </c>
      <c r="D1178" s="13" t="s">
        <v>6918</v>
      </c>
      <c r="E1178" s="17" t="s">
        <v>4541</v>
      </c>
    </row>
    <row r="1179" spans="1:5">
      <c r="A1179" s="9" t="s">
        <v>4943</v>
      </c>
      <c r="B1179" s="13" t="s">
        <v>3760</v>
      </c>
      <c r="C1179" s="13" t="s">
        <v>5017</v>
      </c>
      <c r="D1179" s="13" t="s">
        <v>5397</v>
      </c>
      <c r="E1179" s="17" t="s">
        <v>5018</v>
      </c>
    </row>
    <row r="1180" spans="1:5">
      <c r="A1180" s="9" t="s">
        <v>4943</v>
      </c>
      <c r="B1180" s="13" t="s">
        <v>2500</v>
      </c>
      <c r="C1180" s="13" t="s">
        <v>1194</v>
      </c>
      <c r="D1180" s="13" t="s">
        <v>6919</v>
      </c>
      <c r="E1180" s="17" t="s">
        <v>5019</v>
      </c>
    </row>
    <row r="1181" spans="1:5">
      <c r="A1181" s="9" t="s">
        <v>4943</v>
      </c>
      <c r="B1181" s="13" t="s">
        <v>2147</v>
      </c>
      <c r="C1181" s="13" t="s">
        <v>4707</v>
      </c>
      <c r="D1181" s="13" t="s">
        <v>5523</v>
      </c>
      <c r="E1181" s="17" t="s">
        <v>4100</v>
      </c>
    </row>
    <row r="1182" spans="1:5">
      <c r="A1182" s="9" t="s">
        <v>4943</v>
      </c>
      <c r="B1182" s="13" t="s">
        <v>1276</v>
      </c>
      <c r="C1182" s="13" t="s">
        <v>5022</v>
      </c>
      <c r="D1182" s="13" t="s">
        <v>473</v>
      </c>
      <c r="E1182" s="17" t="s">
        <v>5023</v>
      </c>
    </row>
    <row r="1183" spans="1:5">
      <c r="A1183" s="9" t="s">
        <v>4943</v>
      </c>
      <c r="B1183" s="13" t="s">
        <v>1068</v>
      </c>
      <c r="C1183" s="13" t="s">
        <v>3523</v>
      </c>
      <c r="D1183" s="13" t="s">
        <v>6920</v>
      </c>
      <c r="E1183" s="17" t="s">
        <v>5024</v>
      </c>
    </row>
    <row r="1184" spans="1:5" ht="15.5">
      <c r="A1184" s="9" t="s">
        <v>4943</v>
      </c>
      <c r="B1184" s="13" t="s">
        <v>1778</v>
      </c>
      <c r="C1184" s="13" t="s">
        <v>5025</v>
      </c>
      <c r="D1184" s="13" t="s">
        <v>6921</v>
      </c>
      <c r="E1184" s="17" t="s">
        <v>5027</v>
      </c>
    </row>
    <row r="1185" spans="1:5" ht="15.5">
      <c r="A1185" s="8" t="s">
        <v>2382</v>
      </c>
      <c r="B1185" s="12" t="s">
        <v>4656</v>
      </c>
      <c r="C1185" s="12"/>
      <c r="D1185" s="12" t="s">
        <v>6922</v>
      </c>
      <c r="E1185" s="16" t="s">
        <v>5029</v>
      </c>
    </row>
    <row r="1186" spans="1:5">
      <c r="A1186" s="9" t="s">
        <v>2382</v>
      </c>
      <c r="B1186" s="13" t="s">
        <v>5031</v>
      </c>
      <c r="C1186" s="13" t="s">
        <v>4888</v>
      </c>
      <c r="D1186" s="13" t="s">
        <v>1122</v>
      </c>
      <c r="E1186" s="17" t="s">
        <v>5032</v>
      </c>
    </row>
    <row r="1187" spans="1:5">
      <c r="A1187" s="9" t="s">
        <v>2382</v>
      </c>
      <c r="B1187" s="13" t="s">
        <v>2117</v>
      </c>
      <c r="C1187" s="13" t="s">
        <v>5033</v>
      </c>
      <c r="D1187" s="13" t="s">
        <v>6452</v>
      </c>
      <c r="E1187" s="17" t="s">
        <v>5035</v>
      </c>
    </row>
    <row r="1188" spans="1:5">
      <c r="A1188" s="9" t="s">
        <v>2382</v>
      </c>
      <c r="B1188" s="13" t="s">
        <v>4816</v>
      </c>
      <c r="C1188" s="13" t="s">
        <v>5036</v>
      </c>
      <c r="D1188" s="13" t="s">
        <v>6923</v>
      </c>
      <c r="E1188" s="17" t="s">
        <v>3306</v>
      </c>
    </row>
    <row r="1189" spans="1:5">
      <c r="A1189" s="9" t="s">
        <v>2382</v>
      </c>
      <c r="B1189" s="13" t="s">
        <v>1297</v>
      </c>
      <c r="C1189" s="13" t="s">
        <v>5037</v>
      </c>
      <c r="D1189" s="13" t="s">
        <v>4569</v>
      </c>
      <c r="E1189" s="17" t="s">
        <v>5041</v>
      </c>
    </row>
    <row r="1190" spans="1:5">
      <c r="A1190" s="9" t="s">
        <v>2382</v>
      </c>
      <c r="B1190" s="13" t="s">
        <v>5043</v>
      </c>
      <c r="C1190" s="13" t="s">
        <v>3619</v>
      </c>
      <c r="D1190" s="13" t="s">
        <v>4369</v>
      </c>
      <c r="E1190" s="17" t="s">
        <v>4484</v>
      </c>
    </row>
    <row r="1191" spans="1:5">
      <c r="A1191" s="9" t="s">
        <v>2382</v>
      </c>
      <c r="B1191" s="13" t="s">
        <v>4303</v>
      </c>
      <c r="C1191" s="13" t="s">
        <v>5011</v>
      </c>
      <c r="D1191" s="13" t="s">
        <v>6924</v>
      </c>
      <c r="E1191" s="17" t="s">
        <v>5045</v>
      </c>
    </row>
    <row r="1192" spans="1:5">
      <c r="A1192" s="9" t="s">
        <v>2382</v>
      </c>
      <c r="B1192" s="13" t="s">
        <v>5047</v>
      </c>
      <c r="C1192" s="13" t="s">
        <v>4221</v>
      </c>
      <c r="D1192" s="13" t="s">
        <v>6925</v>
      </c>
      <c r="E1192" s="17" t="s">
        <v>2937</v>
      </c>
    </row>
    <row r="1193" spans="1:5">
      <c r="A1193" s="9" t="s">
        <v>2382</v>
      </c>
      <c r="B1193" s="13" t="s">
        <v>5049</v>
      </c>
      <c r="C1193" s="13" t="s">
        <v>5050</v>
      </c>
      <c r="D1193" s="13" t="s">
        <v>5063</v>
      </c>
      <c r="E1193" s="17" t="s">
        <v>5052</v>
      </c>
    </row>
    <row r="1194" spans="1:5">
      <c r="A1194" s="9" t="s">
        <v>2382</v>
      </c>
      <c r="B1194" s="13" t="s">
        <v>858</v>
      </c>
      <c r="C1194" s="13" t="s">
        <v>5054</v>
      </c>
      <c r="D1194" s="13" t="s">
        <v>3694</v>
      </c>
      <c r="E1194" s="17" t="s">
        <v>5055</v>
      </c>
    </row>
    <row r="1195" spans="1:5">
      <c r="A1195" s="9" t="s">
        <v>2382</v>
      </c>
      <c r="B1195" s="13" t="s">
        <v>3765</v>
      </c>
      <c r="C1195" s="13" t="s">
        <v>1790</v>
      </c>
      <c r="D1195" s="13" t="s">
        <v>984</v>
      </c>
      <c r="E1195" s="17" t="s">
        <v>4511</v>
      </c>
    </row>
    <row r="1196" spans="1:5">
      <c r="A1196" s="9" t="s">
        <v>2382</v>
      </c>
      <c r="B1196" s="13" t="s">
        <v>3198</v>
      </c>
      <c r="C1196" s="13" t="s">
        <v>3109</v>
      </c>
      <c r="D1196" s="13" t="s">
        <v>6216</v>
      </c>
      <c r="E1196" s="17" t="s">
        <v>5056</v>
      </c>
    </row>
    <row r="1197" spans="1:5">
      <c r="A1197" s="9" t="s">
        <v>2382</v>
      </c>
      <c r="B1197" s="13" t="s">
        <v>3657</v>
      </c>
      <c r="C1197" s="13" t="s">
        <v>82</v>
      </c>
      <c r="D1197" s="13" t="s">
        <v>2466</v>
      </c>
      <c r="E1197" s="17" t="s">
        <v>3474</v>
      </c>
    </row>
    <row r="1198" spans="1:5">
      <c r="A1198" s="9" t="s">
        <v>2382</v>
      </c>
      <c r="B1198" s="13" t="s">
        <v>1063</v>
      </c>
      <c r="C1198" s="13" t="s">
        <v>3763</v>
      </c>
      <c r="D1198" s="13" t="s">
        <v>6236</v>
      </c>
      <c r="E1198" s="17" t="s">
        <v>5057</v>
      </c>
    </row>
    <row r="1199" spans="1:5">
      <c r="A1199" s="9" t="s">
        <v>2382</v>
      </c>
      <c r="B1199" s="13" t="s">
        <v>4969</v>
      </c>
      <c r="C1199" s="13" t="s">
        <v>4572</v>
      </c>
      <c r="D1199" s="13" t="s">
        <v>6926</v>
      </c>
      <c r="E1199" s="17" t="s">
        <v>5059</v>
      </c>
    </row>
    <row r="1200" spans="1:5">
      <c r="A1200" s="9" t="s">
        <v>2382</v>
      </c>
      <c r="B1200" s="13" t="s">
        <v>3126</v>
      </c>
      <c r="C1200" s="13" t="s">
        <v>2141</v>
      </c>
      <c r="D1200" s="13" t="s">
        <v>689</v>
      </c>
      <c r="E1200" s="17" t="s">
        <v>5060</v>
      </c>
    </row>
    <row r="1201" spans="1:5">
      <c r="A1201" s="9" t="s">
        <v>2382</v>
      </c>
      <c r="B1201" s="13" t="s">
        <v>5062</v>
      </c>
      <c r="C1201" s="13" t="s">
        <v>5064</v>
      </c>
      <c r="D1201" s="13" t="s">
        <v>6927</v>
      </c>
      <c r="E1201" s="17" t="s">
        <v>5065</v>
      </c>
    </row>
    <row r="1202" spans="1:5">
      <c r="A1202" s="9" t="s">
        <v>2382</v>
      </c>
      <c r="B1202" s="13" t="s">
        <v>5066</v>
      </c>
      <c r="C1202" s="13" t="s">
        <v>3632</v>
      </c>
      <c r="D1202" s="13" t="s">
        <v>6552</v>
      </c>
      <c r="E1202" s="17" t="s">
        <v>4398</v>
      </c>
    </row>
    <row r="1203" spans="1:5">
      <c r="A1203" s="9" t="s">
        <v>2382</v>
      </c>
      <c r="B1203" s="13" t="s">
        <v>4680</v>
      </c>
      <c r="C1203" s="13" t="s">
        <v>774</v>
      </c>
      <c r="D1203" s="13" t="s">
        <v>6928</v>
      </c>
      <c r="E1203" s="17" t="s">
        <v>3948</v>
      </c>
    </row>
    <row r="1204" spans="1:5">
      <c r="A1204" s="9" t="s">
        <v>2382</v>
      </c>
      <c r="B1204" s="13" t="s">
        <v>5068</v>
      </c>
      <c r="C1204" s="13" t="s">
        <v>5069</v>
      </c>
      <c r="D1204" s="13" t="s">
        <v>3292</v>
      </c>
      <c r="E1204" s="17" t="s">
        <v>3830</v>
      </c>
    </row>
    <row r="1205" spans="1:5">
      <c r="A1205" s="9" t="s">
        <v>2382</v>
      </c>
      <c r="B1205" s="13" t="s">
        <v>5071</v>
      </c>
      <c r="C1205" s="13" t="s">
        <v>1167</v>
      </c>
      <c r="D1205" s="13" t="s">
        <v>6929</v>
      </c>
      <c r="E1205" s="17" t="s">
        <v>5072</v>
      </c>
    </row>
    <row r="1206" spans="1:5">
      <c r="A1206" s="9" t="s">
        <v>2382</v>
      </c>
      <c r="B1206" s="13" t="s">
        <v>5076</v>
      </c>
      <c r="C1206" s="13" t="s">
        <v>5078</v>
      </c>
      <c r="D1206" s="13" t="s">
        <v>6098</v>
      </c>
      <c r="E1206" s="17" t="s">
        <v>3821</v>
      </c>
    </row>
    <row r="1207" spans="1:5">
      <c r="A1207" s="9" t="s">
        <v>2382</v>
      </c>
      <c r="B1207" s="13" t="s">
        <v>3598</v>
      </c>
      <c r="C1207" s="13" t="s">
        <v>1846</v>
      </c>
      <c r="D1207" s="13" t="s">
        <v>6930</v>
      </c>
      <c r="E1207" s="17" t="s">
        <v>5080</v>
      </c>
    </row>
    <row r="1208" spans="1:5">
      <c r="A1208" s="9" t="s">
        <v>2382</v>
      </c>
      <c r="B1208" s="13" t="s">
        <v>5082</v>
      </c>
      <c r="C1208" s="13" t="s">
        <v>4470</v>
      </c>
      <c r="D1208" s="13" t="s">
        <v>6931</v>
      </c>
      <c r="E1208" s="17" t="s">
        <v>834</v>
      </c>
    </row>
    <row r="1209" spans="1:5">
      <c r="A1209" s="9" t="s">
        <v>2382</v>
      </c>
      <c r="B1209" s="13" t="s">
        <v>5084</v>
      </c>
      <c r="C1209" s="13" t="s">
        <v>5085</v>
      </c>
      <c r="D1209" s="13" t="s">
        <v>3169</v>
      </c>
      <c r="E1209" s="17" t="s">
        <v>2348</v>
      </c>
    </row>
    <row r="1210" spans="1:5">
      <c r="A1210" s="9" t="s">
        <v>2382</v>
      </c>
      <c r="B1210" s="13" t="s">
        <v>3754</v>
      </c>
      <c r="C1210" s="13" t="s">
        <v>5086</v>
      </c>
      <c r="D1210" s="13" t="s">
        <v>6932</v>
      </c>
      <c r="E1210" s="17" t="s">
        <v>1312</v>
      </c>
    </row>
    <row r="1211" spans="1:5">
      <c r="A1211" s="9" t="s">
        <v>2382</v>
      </c>
      <c r="B1211" s="13" t="s">
        <v>5026</v>
      </c>
      <c r="C1211" s="13" t="s">
        <v>5089</v>
      </c>
      <c r="D1211" s="13" t="s">
        <v>4502</v>
      </c>
      <c r="E1211" s="17" t="s">
        <v>5090</v>
      </c>
    </row>
    <row r="1212" spans="1:5">
      <c r="A1212" s="9" t="s">
        <v>2382</v>
      </c>
      <c r="B1212" s="13" t="s">
        <v>5092</v>
      </c>
      <c r="C1212" s="13" t="s">
        <v>1047</v>
      </c>
      <c r="D1212" s="13" t="s">
        <v>6933</v>
      </c>
      <c r="E1212" s="17" t="s">
        <v>2672</v>
      </c>
    </row>
    <row r="1213" spans="1:5">
      <c r="A1213" s="9" t="s">
        <v>2382</v>
      </c>
      <c r="B1213" s="13" t="s">
        <v>5094</v>
      </c>
      <c r="C1213" s="13" t="s">
        <v>96</v>
      </c>
      <c r="D1213" s="13" t="s">
        <v>6934</v>
      </c>
      <c r="E1213" s="17" t="s">
        <v>5096</v>
      </c>
    </row>
    <row r="1214" spans="1:5">
      <c r="A1214" s="9" t="s">
        <v>2382</v>
      </c>
      <c r="B1214" s="13" t="s">
        <v>3506</v>
      </c>
      <c r="C1214" s="13" t="s">
        <v>5097</v>
      </c>
      <c r="D1214" s="13" t="s">
        <v>1727</v>
      </c>
      <c r="E1214" s="17" t="s">
        <v>5098</v>
      </c>
    </row>
    <row r="1215" spans="1:5">
      <c r="A1215" s="9" t="s">
        <v>2382</v>
      </c>
      <c r="B1215" s="13" t="s">
        <v>3902</v>
      </c>
      <c r="C1215" s="13" t="s">
        <v>1293</v>
      </c>
      <c r="D1215" s="13" t="s">
        <v>6936</v>
      </c>
      <c r="E1215" s="17" t="s">
        <v>3465</v>
      </c>
    </row>
    <row r="1216" spans="1:5">
      <c r="A1216" s="9" t="s">
        <v>2382</v>
      </c>
      <c r="B1216" s="13" t="s">
        <v>5099</v>
      </c>
      <c r="C1216" s="13" t="s">
        <v>5100</v>
      </c>
      <c r="D1216" s="13" t="s">
        <v>3933</v>
      </c>
      <c r="E1216" s="17" t="s">
        <v>3164</v>
      </c>
    </row>
    <row r="1217" spans="1:5">
      <c r="A1217" s="9" t="s">
        <v>2382</v>
      </c>
      <c r="B1217" s="13" t="s">
        <v>4616</v>
      </c>
      <c r="C1217" s="13" t="s">
        <v>5101</v>
      </c>
      <c r="D1217" s="13" t="s">
        <v>5291</v>
      </c>
      <c r="E1217" s="17" t="s">
        <v>5102</v>
      </c>
    </row>
    <row r="1218" spans="1:5">
      <c r="A1218" s="9" t="s">
        <v>2382</v>
      </c>
      <c r="B1218" s="13" t="s">
        <v>5103</v>
      </c>
      <c r="C1218" s="13" t="s">
        <v>4893</v>
      </c>
      <c r="D1218" s="13" t="s">
        <v>6937</v>
      </c>
      <c r="E1218" s="17" t="s">
        <v>5105</v>
      </c>
    </row>
    <row r="1219" spans="1:5">
      <c r="A1219" s="9" t="s">
        <v>2382</v>
      </c>
      <c r="B1219" s="13" t="s">
        <v>5106</v>
      </c>
      <c r="C1219" s="13" t="s">
        <v>5107</v>
      </c>
      <c r="D1219" s="13" t="s">
        <v>1207</v>
      </c>
      <c r="E1219" s="17" t="s">
        <v>4830</v>
      </c>
    </row>
    <row r="1220" spans="1:5">
      <c r="A1220" s="9" t="s">
        <v>2382</v>
      </c>
      <c r="B1220" s="13" t="s">
        <v>4545</v>
      </c>
      <c r="C1220" s="13" t="s">
        <v>5108</v>
      </c>
      <c r="D1220" s="13" t="s">
        <v>6938</v>
      </c>
      <c r="E1220" s="17" t="s">
        <v>1240</v>
      </c>
    </row>
    <row r="1221" spans="1:5">
      <c r="A1221" s="9" t="s">
        <v>2382</v>
      </c>
      <c r="B1221" s="13" t="s">
        <v>279</v>
      </c>
      <c r="C1221" s="13" t="s">
        <v>1211</v>
      </c>
      <c r="D1221" s="13" t="s">
        <v>1555</v>
      </c>
      <c r="E1221" s="17" t="s">
        <v>5109</v>
      </c>
    </row>
    <row r="1222" spans="1:5">
      <c r="A1222" s="9" t="s">
        <v>2382</v>
      </c>
      <c r="B1222" s="13" t="s">
        <v>1276</v>
      </c>
      <c r="C1222" s="13" t="s">
        <v>5022</v>
      </c>
      <c r="D1222" s="13" t="s">
        <v>6939</v>
      </c>
      <c r="E1222" s="17" t="s">
        <v>4911</v>
      </c>
    </row>
    <row r="1223" spans="1:5">
      <c r="A1223" s="9" t="s">
        <v>2382</v>
      </c>
      <c r="B1223" s="13" t="s">
        <v>4779</v>
      </c>
      <c r="C1223" s="13" t="s">
        <v>5039</v>
      </c>
      <c r="D1223" s="13" t="s">
        <v>6940</v>
      </c>
      <c r="E1223" s="17" t="s">
        <v>5110</v>
      </c>
    </row>
    <row r="1224" spans="1:5">
      <c r="A1224" s="9" t="s">
        <v>2382</v>
      </c>
      <c r="B1224" s="13" t="s">
        <v>4740</v>
      </c>
      <c r="C1224" s="13" t="s">
        <v>4650</v>
      </c>
      <c r="D1224" s="13" t="s">
        <v>3071</v>
      </c>
      <c r="E1224" s="17" t="s">
        <v>5111</v>
      </c>
    </row>
    <row r="1225" spans="1:5">
      <c r="A1225" s="9" t="s">
        <v>2382</v>
      </c>
      <c r="B1225" s="13" t="s">
        <v>5112</v>
      </c>
      <c r="C1225" s="13" t="s">
        <v>2352</v>
      </c>
      <c r="D1225" s="13" t="s">
        <v>6941</v>
      </c>
      <c r="E1225" s="17" t="s">
        <v>4806</v>
      </c>
    </row>
    <row r="1226" spans="1:5" ht="15.5">
      <c r="A1226" s="9" t="s">
        <v>2382</v>
      </c>
      <c r="B1226" s="13" t="s">
        <v>1775</v>
      </c>
      <c r="C1226" s="13" t="s">
        <v>3757</v>
      </c>
      <c r="D1226" s="13" t="s">
        <v>3612</v>
      </c>
      <c r="E1226" s="17" t="s">
        <v>2508</v>
      </c>
    </row>
    <row r="1227" spans="1:5" ht="15.5">
      <c r="A1227" s="8" t="s">
        <v>489</v>
      </c>
      <c r="B1227" s="12" t="s">
        <v>2574</v>
      </c>
      <c r="C1227" s="12"/>
      <c r="D1227" s="12" t="s">
        <v>3442</v>
      </c>
      <c r="E1227" s="16" t="s">
        <v>2769</v>
      </c>
    </row>
    <row r="1228" spans="1:5">
      <c r="A1228" s="9" t="s">
        <v>489</v>
      </c>
      <c r="B1228" s="13" t="s">
        <v>1979</v>
      </c>
      <c r="C1228" s="13" t="s">
        <v>5113</v>
      </c>
      <c r="D1228" s="13" t="s">
        <v>2961</v>
      </c>
      <c r="E1228" s="17" t="s">
        <v>5117</v>
      </c>
    </row>
    <row r="1229" spans="1:5">
      <c r="A1229" s="9" t="s">
        <v>489</v>
      </c>
      <c r="B1229" s="13" t="s">
        <v>2374</v>
      </c>
      <c r="C1229" s="13" t="s">
        <v>994</v>
      </c>
      <c r="D1229" s="13" t="s">
        <v>5902</v>
      </c>
      <c r="E1229" s="17" t="s">
        <v>5118</v>
      </c>
    </row>
    <row r="1230" spans="1:5">
      <c r="A1230" s="9" t="s">
        <v>489</v>
      </c>
      <c r="B1230" s="13" t="s">
        <v>1313</v>
      </c>
      <c r="C1230" s="13" t="s">
        <v>1319</v>
      </c>
      <c r="D1230" s="13" t="s">
        <v>3843</v>
      </c>
      <c r="E1230" s="17" t="s">
        <v>5121</v>
      </c>
    </row>
    <row r="1231" spans="1:5">
      <c r="A1231" s="9" t="s">
        <v>489</v>
      </c>
      <c r="B1231" s="13" t="s">
        <v>4519</v>
      </c>
      <c r="C1231" s="13" t="s">
        <v>353</v>
      </c>
      <c r="D1231" s="13" t="s">
        <v>6942</v>
      </c>
      <c r="E1231" s="17" t="s">
        <v>1526</v>
      </c>
    </row>
    <row r="1232" spans="1:5">
      <c r="A1232" s="9" t="s">
        <v>489</v>
      </c>
      <c r="B1232" s="13" t="s">
        <v>5123</v>
      </c>
      <c r="C1232" s="13" t="s">
        <v>1807</v>
      </c>
      <c r="D1232" s="13" t="s">
        <v>5224</v>
      </c>
      <c r="E1232" s="17" t="s">
        <v>1016</v>
      </c>
    </row>
    <row r="1233" spans="1:5">
      <c r="A1233" s="9" t="s">
        <v>489</v>
      </c>
      <c r="B1233" s="13" t="s">
        <v>710</v>
      </c>
      <c r="C1233" s="13" t="s">
        <v>2181</v>
      </c>
      <c r="D1233" s="13" t="s">
        <v>4553</v>
      </c>
      <c r="E1233" s="17" t="s">
        <v>5125</v>
      </c>
    </row>
    <row r="1234" spans="1:5">
      <c r="A1234" s="9" t="s">
        <v>489</v>
      </c>
      <c r="B1234" s="13" t="s">
        <v>3587</v>
      </c>
      <c r="C1234" s="13" t="s">
        <v>3776</v>
      </c>
      <c r="D1234" s="13" t="s">
        <v>5979</v>
      </c>
      <c r="E1234" s="17" t="s">
        <v>5127</v>
      </c>
    </row>
    <row r="1235" spans="1:5">
      <c r="A1235" s="9" t="s">
        <v>489</v>
      </c>
      <c r="B1235" s="13" t="s">
        <v>5130</v>
      </c>
      <c r="C1235" s="13" t="s">
        <v>5131</v>
      </c>
      <c r="D1235" s="13" t="s">
        <v>4509</v>
      </c>
      <c r="E1235" s="17" t="s">
        <v>5014</v>
      </c>
    </row>
    <row r="1236" spans="1:5">
      <c r="A1236" s="9" t="s">
        <v>489</v>
      </c>
      <c r="B1236" s="13" t="s">
        <v>5132</v>
      </c>
      <c r="C1236" s="13" t="s">
        <v>3361</v>
      </c>
      <c r="D1236" s="13" t="s">
        <v>6943</v>
      </c>
      <c r="E1236" s="17" t="s">
        <v>5083</v>
      </c>
    </row>
    <row r="1237" spans="1:5">
      <c r="A1237" s="9" t="s">
        <v>489</v>
      </c>
      <c r="B1237" s="13" t="s">
        <v>5134</v>
      </c>
      <c r="C1237" s="13" t="s">
        <v>324</v>
      </c>
      <c r="D1237" s="13" t="s">
        <v>2130</v>
      </c>
      <c r="E1237" s="17" t="s">
        <v>793</v>
      </c>
    </row>
    <row r="1238" spans="1:5">
      <c r="A1238" s="9" t="s">
        <v>489</v>
      </c>
      <c r="B1238" s="13" t="s">
        <v>5135</v>
      </c>
      <c r="C1238" s="13" t="s">
        <v>4260</v>
      </c>
      <c r="D1238" s="13" t="s">
        <v>6665</v>
      </c>
      <c r="E1238" s="17" t="s">
        <v>3016</v>
      </c>
    </row>
    <row r="1239" spans="1:5">
      <c r="A1239" s="9" t="s">
        <v>489</v>
      </c>
      <c r="B1239" s="13" t="s">
        <v>4548</v>
      </c>
      <c r="C1239" s="13" t="s">
        <v>4937</v>
      </c>
      <c r="D1239" s="13" t="s">
        <v>6944</v>
      </c>
      <c r="E1239" s="17" t="s">
        <v>5136</v>
      </c>
    </row>
    <row r="1240" spans="1:5">
      <c r="A1240" s="9" t="s">
        <v>489</v>
      </c>
      <c r="B1240" s="13" t="s">
        <v>5137</v>
      </c>
      <c r="C1240" s="13" t="s">
        <v>672</v>
      </c>
      <c r="D1240" s="13" t="s">
        <v>2110</v>
      </c>
      <c r="E1240" s="17" t="s">
        <v>5138</v>
      </c>
    </row>
    <row r="1241" spans="1:5">
      <c r="A1241" s="9" t="s">
        <v>489</v>
      </c>
      <c r="B1241" s="13" t="s">
        <v>3275</v>
      </c>
      <c r="C1241" s="13" t="s">
        <v>5140</v>
      </c>
      <c r="D1241" s="13" t="s">
        <v>6945</v>
      </c>
      <c r="E1241" s="17" t="s">
        <v>4530</v>
      </c>
    </row>
    <row r="1242" spans="1:5">
      <c r="A1242" s="9" t="s">
        <v>489</v>
      </c>
      <c r="B1242" s="13" t="s">
        <v>28</v>
      </c>
      <c r="C1242" s="13" t="s">
        <v>5142</v>
      </c>
      <c r="D1242" s="13" t="s">
        <v>4627</v>
      </c>
      <c r="E1242" s="17" t="s">
        <v>4664</v>
      </c>
    </row>
    <row r="1243" spans="1:5">
      <c r="A1243" s="9" t="s">
        <v>489</v>
      </c>
      <c r="B1243" s="13" t="s">
        <v>5144</v>
      </c>
      <c r="C1243" s="13" t="s">
        <v>5145</v>
      </c>
      <c r="D1243" s="13" t="s">
        <v>4336</v>
      </c>
      <c r="E1243" s="17" t="s">
        <v>163</v>
      </c>
    </row>
    <row r="1244" spans="1:5">
      <c r="A1244" s="9" t="s">
        <v>489</v>
      </c>
      <c r="B1244" s="13" t="s">
        <v>4405</v>
      </c>
      <c r="C1244" s="13" t="s">
        <v>4924</v>
      </c>
      <c r="D1244" s="13" t="s">
        <v>6946</v>
      </c>
      <c r="E1244" s="17" t="s">
        <v>687</v>
      </c>
    </row>
    <row r="1245" spans="1:5">
      <c r="A1245" s="9" t="s">
        <v>489</v>
      </c>
      <c r="B1245" s="13" t="s">
        <v>2488</v>
      </c>
      <c r="C1245" s="13" t="s">
        <v>5146</v>
      </c>
      <c r="D1245" s="13" t="s">
        <v>2879</v>
      </c>
      <c r="E1245" s="17" t="s">
        <v>5147</v>
      </c>
    </row>
    <row r="1246" spans="1:5">
      <c r="A1246" s="9" t="s">
        <v>489</v>
      </c>
      <c r="B1246" s="13" t="s">
        <v>2282</v>
      </c>
      <c r="C1246" s="13" t="s">
        <v>4132</v>
      </c>
      <c r="D1246" s="13" t="s">
        <v>4860</v>
      </c>
      <c r="E1246" s="17" t="s">
        <v>5095</v>
      </c>
    </row>
    <row r="1247" spans="1:5">
      <c r="A1247" s="9" t="s">
        <v>489</v>
      </c>
      <c r="B1247" s="13" t="s">
        <v>2734</v>
      </c>
      <c r="C1247" s="13" t="s">
        <v>469</v>
      </c>
      <c r="D1247" s="13" t="s">
        <v>4512</v>
      </c>
      <c r="E1247" s="17" t="s">
        <v>4986</v>
      </c>
    </row>
    <row r="1248" spans="1:5">
      <c r="A1248" s="9" t="s">
        <v>489</v>
      </c>
      <c r="B1248" s="13" t="s">
        <v>5149</v>
      </c>
      <c r="C1248" s="13" t="s">
        <v>4390</v>
      </c>
      <c r="D1248" s="13" t="s">
        <v>6947</v>
      </c>
      <c r="E1248" s="17" t="s">
        <v>788</v>
      </c>
    </row>
    <row r="1249" spans="1:5">
      <c r="A1249" s="9" t="s">
        <v>489</v>
      </c>
      <c r="B1249" s="13" t="s">
        <v>1294</v>
      </c>
      <c r="C1249" s="13" t="s">
        <v>4500</v>
      </c>
      <c r="D1249" s="13" t="s">
        <v>6333</v>
      </c>
      <c r="E1249" s="17" t="s">
        <v>5150</v>
      </c>
    </row>
    <row r="1250" spans="1:5">
      <c r="A1250" s="9" t="s">
        <v>489</v>
      </c>
      <c r="B1250" s="13" t="s">
        <v>4177</v>
      </c>
      <c r="C1250" s="13" t="s">
        <v>508</v>
      </c>
      <c r="D1250" s="13" t="s">
        <v>6949</v>
      </c>
      <c r="E1250" s="17" t="s">
        <v>3194</v>
      </c>
    </row>
    <row r="1251" spans="1:5">
      <c r="A1251" s="9" t="s">
        <v>489</v>
      </c>
      <c r="B1251" s="13" t="s">
        <v>5152</v>
      </c>
      <c r="C1251" s="13" t="s">
        <v>5153</v>
      </c>
      <c r="D1251" s="13" t="s">
        <v>3817</v>
      </c>
      <c r="E1251" s="17" t="s">
        <v>5155</v>
      </c>
    </row>
    <row r="1252" spans="1:5">
      <c r="A1252" s="9" t="s">
        <v>489</v>
      </c>
      <c r="B1252" s="13" t="s">
        <v>5156</v>
      </c>
      <c r="C1252" s="13" t="s">
        <v>5157</v>
      </c>
      <c r="D1252" s="13" t="s">
        <v>6950</v>
      </c>
      <c r="E1252" s="17" t="s">
        <v>5158</v>
      </c>
    </row>
    <row r="1253" spans="1:5">
      <c r="A1253" s="9" t="s">
        <v>489</v>
      </c>
      <c r="B1253" s="13" t="s">
        <v>714</v>
      </c>
      <c r="C1253" s="13" t="s">
        <v>329</v>
      </c>
      <c r="D1253" s="13" t="s">
        <v>6951</v>
      </c>
      <c r="E1253" s="17" t="s">
        <v>5160</v>
      </c>
    </row>
    <row r="1254" spans="1:5">
      <c r="A1254" s="9" t="s">
        <v>489</v>
      </c>
      <c r="B1254" s="13" t="s">
        <v>747</v>
      </c>
      <c r="C1254" s="13" t="s">
        <v>2140</v>
      </c>
      <c r="D1254" s="13" t="s">
        <v>6952</v>
      </c>
      <c r="E1254" s="17" t="s">
        <v>2719</v>
      </c>
    </row>
    <row r="1255" spans="1:5">
      <c r="A1255" s="9" t="s">
        <v>489</v>
      </c>
      <c r="B1255" s="13" t="s">
        <v>5128</v>
      </c>
      <c r="C1255" s="13" t="s">
        <v>5164</v>
      </c>
      <c r="D1255" s="13" t="s">
        <v>44</v>
      </c>
      <c r="E1255" s="17" t="s">
        <v>735</v>
      </c>
    </row>
    <row r="1256" spans="1:5">
      <c r="A1256" s="9" t="s">
        <v>489</v>
      </c>
      <c r="B1256" s="13" t="s">
        <v>2231</v>
      </c>
      <c r="C1256" s="13" t="s">
        <v>4670</v>
      </c>
      <c r="D1256" s="13" t="s">
        <v>2267</v>
      </c>
      <c r="E1256" s="17" t="s">
        <v>29</v>
      </c>
    </row>
    <row r="1257" spans="1:5">
      <c r="A1257" s="9" t="s">
        <v>489</v>
      </c>
      <c r="B1257" s="13" t="s">
        <v>5165</v>
      </c>
      <c r="C1257" s="13" t="s">
        <v>1076</v>
      </c>
      <c r="D1257" s="13" t="s">
        <v>6953</v>
      </c>
      <c r="E1257" s="17" t="s">
        <v>4126</v>
      </c>
    </row>
    <row r="1258" spans="1:5">
      <c r="A1258" s="9" t="s">
        <v>489</v>
      </c>
      <c r="B1258" s="13" t="s">
        <v>5167</v>
      </c>
      <c r="C1258" s="13" t="s">
        <v>4845</v>
      </c>
      <c r="D1258" s="13" t="s">
        <v>6954</v>
      </c>
      <c r="E1258" s="17" t="s">
        <v>100</v>
      </c>
    </row>
    <row r="1259" spans="1:5">
      <c r="A1259" s="9" t="s">
        <v>489</v>
      </c>
      <c r="B1259" s="13" t="s">
        <v>5168</v>
      </c>
      <c r="C1259" s="13" t="s">
        <v>5170</v>
      </c>
      <c r="D1259" s="13" t="s">
        <v>6700</v>
      </c>
      <c r="E1259" s="17" t="s">
        <v>5171</v>
      </c>
    </row>
    <row r="1260" spans="1:5">
      <c r="A1260" s="9" t="s">
        <v>489</v>
      </c>
      <c r="B1260" s="13" t="s">
        <v>4443</v>
      </c>
      <c r="C1260" s="13" t="s">
        <v>568</v>
      </c>
      <c r="D1260" s="13" t="s">
        <v>2274</v>
      </c>
      <c r="E1260" s="17" t="s">
        <v>4693</v>
      </c>
    </row>
    <row r="1261" spans="1:5">
      <c r="A1261" s="9" t="s">
        <v>489</v>
      </c>
      <c r="B1261" s="13" t="s">
        <v>5172</v>
      </c>
      <c r="C1261" s="13" t="s">
        <v>5174</v>
      </c>
      <c r="D1261" s="13" t="s">
        <v>3513</v>
      </c>
      <c r="E1261" s="17" t="s">
        <v>1147</v>
      </c>
    </row>
    <row r="1262" spans="1:5">
      <c r="A1262" s="9" t="s">
        <v>489</v>
      </c>
      <c r="B1262" s="13" t="s">
        <v>2321</v>
      </c>
      <c r="C1262" s="13" t="s">
        <v>5175</v>
      </c>
      <c r="D1262" s="13" t="s">
        <v>551</v>
      </c>
      <c r="E1262" s="17" t="s">
        <v>5176</v>
      </c>
    </row>
    <row r="1263" spans="1:5">
      <c r="A1263" s="9" t="s">
        <v>489</v>
      </c>
      <c r="B1263" s="13" t="s">
        <v>4371</v>
      </c>
      <c r="C1263" s="13" t="s">
        <v>3690</v>
      </c>
      <c r="D1263" s="13" t="s">
        <v>6955</v>
      </c>
      <c r="E1263" s="17" t="s">
        <v>402</v>
      </c>
    </row>
    <row r="1264" spans="1:5">
      <c r="A1264" s="9" t="s">
        <v>489</v>
      </c>
      <c r="B1264" s="13" t="s">
        <v>5179</v>
      </c>
      <c r="C1264" s="13" t="s">
        <v>74</v>
      </c>
      <c r="D1264" s="13" t="s">
        <v>6956</v>
      </c>
      <c r="E1264" s="17" t="s">
        <v>5180</v>
      </c>
    </row>
    <row r="1265" spans="1:5">
      <c r="A1265" s="9" t="s">
        <v>489</v>
      </c>
      <c r="B1265" s="13" t="s">
        <v>4297</v>
      </c>
      <c r="C1265" s="13" t="s">
        <v>152</v>
      </c>
      <c r="D1265" s="13" t="s">
        <v>6957</v>
      </c>
      <c r="E1265" s="17" t="s">
        <v>5181</v>
      </c>
    </row>
    <row r="1266" spans="1:5" ht="15.5">
      <c r="A1266" s="9" t="s">
        <v>489</v>
      </c>
      <c r="B1266" s="13" t="s">
        <v>5183</v>
      </c>
      <c r="C1266" s="13" t="s">
        <v>5184</v>
      </c>
      <c r="D1266" s="13" t="s">
        <v>6958</v>
      </c>
      <c r="E1266" s="17" t="s">
        <v>1781</v>
      </c>
    </row>
    <row r="1267" spans="1:5" ht="15.5">
      <c r="A1267" s="8" t="s">
        <v>4105</v>
      </c>
      <c r="B1267" s="12" t="s">
        <v>5186</v>
      </c>
      <c r="C1267" s="12"/>
      <c r="D1267" s="12" t="s">
        <v>6959</v>
      </c>
      <c r="E1267" s="16" t="s">
        <v>5188</v>
      </c>
    </row>
    <row r="1268" spans="1:5">
      <c r="A1268" s="9" t="s">
        <v>4105</v>
      </c>
      <c r="B1268" s="13" t="s">
        <v>2124</v>
      </c>
      <c r="C1268" s="13" t="s">
        <v>5192</v>
      </c>
      <c r="D1268" s="13" t="s">
        <v>6960</v>
      </c>
      <c r="E1268" s="17" t="s">
        <v>5194</v>
      </c>
    </row>
    <row r="1269" spans="1:5">
      <c r="A1269" s="9" t="s">
        <v>4105</v>
      </c>
      <c r="B1269" s="13" t="s">
        <v>4592</v>
      </c>
      <c r="C1269" s="13" t="s">
        <v>5196</v>
      </c>
      <c r="D1269" s="13" t="s">
        <v>6961</v>
      </c>
      <c r="E1269" s="17" t="s">
        <v>5197</v>
      </c>
    </row>
    <row r="1270" spans="1:5">
      <c r="A1270" s="9" t="s">
        <v>4105</v>
      </c>
      <c r="B1270" s="13" t="s">
        <v>5005</v>
      </c>
      <c r="C1270" s="13" t="s">
        <v>4040</v>
      </c>
      <c r="D1270" s="13" t="s">
        <v>6962</v>
      </c>
      <c r="E1270" s="17" t="s">
        <v>5198</v>
      </c>
    </row>
    <row r="1271" spans="1:5">
      <c r="A1271" s="9" t="s">
        <v>4105</v>
      </c>
      <c r="B1271" s="13" t="s">
        <v>4050</v>
      </c>
      <c r="C1271" s="13" t="s">
        <v>5200</v>
      </c>
      <c r="D1271" s="13" t="s">
        <v>6963</v>
      </c>
      <c r="E1271" s="17" t="s">
        <v>1816</v>
      </c>
    </row>
    <row r="1272" spans="1:5">
      <c r="A1272" s="9" t="s">
        <v>4105</v>
      </c>
      <c r="B1272" s="13" t="s">
        <v>5203</v>
      </c>
      <c r="C1272" s="13" t="s">
        <v>1117</v>
      </c>
      <c r="D1272" s="13" t="s">
        <v>6609</v>
      </c>
      <c r="E1272" s="17" t="s">
        <v>5204</v>
      </c>
    </row>
    <row r="1273" spans="1:5">
      <c r="A1273" s="9" t="s">
        <v>4105</v>
      </c>
      <c r="B1273" s="13" t="s">
        <v>4889</v>
      </c>
      <c r="C1273" s="13" t="s">
        <v>1527</v>
      </c>
      <c r="D1273" s="13" t="s">
        <v>6964</v>
      </c>
      <c r="E1273" s="17" t="s">
        <v>1764</v>
      </c>
    </row>
    <row r="1274" spans="1:5">
      <c r="A1274" s="9" t="s">
        <v>4105</v>
      </c>
      <c r="B1274" s="13" t="s">
        <v>3394</v>
      </c>
      <c r="C1274" s="13" t="s">
        <v>5206</v>
      </c>
      <c r="D1274" s="13" t="s">
        <v>6965</v>
      </c>
      <c r="E1274" s="17" t="s">
        <v>5208</v>
      </c>
    </row>
    <row r="1275" spans="1:5">
      <c r="A1275" s="9" t="s">
        <v>4105</v>
      </c>
      <c r="B1275" s="13" t="s">
        <v>3905</v>
      </c>
      <c r="C1275" s="13" t="s">
        <v>5211</v>
      </c>
      <c r="D1275" s="13" t="s">
        <v>1621</v>
      </c>
      <c r="E1275" s="17" t="s">
        <v>5212</v>
      </c>
    </row>
    <row r="1276" spans="1:5">
      <c r="A1276" s="9" t="s">
        <v>4105</v>
      </c>
      <c r="B1276" s="13" t="s">
        <v>2593</v>
      </c>
      <c r="C1276" s="13" t="s">
        <v>3025</v>
      </c>
      <c r="D1276" s="13" t="s">
        <v>6967</v>
      </c>
      <c r="E1276" s="17" t="s">
        <v>169</v>
      </c>
    </row>
    <row r="1277" spans="1:5">
      <c r="A1277" s="9" t="s">
        <v>4105</v>
      </c>
      <c r="B1277" s="13" t="s">
        <v>5213</v>
      </c>
      <c r="C1277" s="13" t="s">
        <v>5215</v>
      </c>
      <c r="D1277" s="13" t="s">
        <v>6968</v>
      </c>
      <c r="E1277" s="17" t="s">
        <v>2311</v>
      </c>
    </row>
    <row r="1278" spans="1:5">
      <c r="A1278" s="9" t="s">
        <v>4105</v>
      </c>
      <c r="B1278" s="13" t="s">
        <v>5195</v>
      </c>
      <c r="C1278" s="13" t="s">
        <v>3046</v>
      </c>
      <c r="D1278" s="13" t="s">
        <v>1678</v>
      </c>
      <c r="E1278" s="17" t="s">
        <v>4315</v>
      </c>
    </row>
    <row r="1279" spans="1:5">
      <c r="A1279" s="9" t="s">
        <v>4105</v>
      </c>
      <c r="B1279" s="13" t="s">
        <v>5216</v>
      </c>
      <c r="C1279" s="13" t="s">
        <v>4652</v>
      </c>
      <c r="D1279" s="13" t="s">
        <v>6969</v>
      </c>
      <c r="E1279" s="17" t="s">
        <v>1712</v>
      </c>
    </row>
    <row r="1280" spans="1:5">
      <c r="A1280" s="9" t="s">
        <v>4105</v>
      </c>
      <c r="B1280" s="13" t="s">
        <v>5217</v>
      </c>
      <c r="C1280" s="13" t="s">
        <v>3688</v>
      </c>
      <c r="D1280" s="13" t="s">
        <v>6970</v>
      </c>
      <c r="E1280" s="17" t="s">
        <v>4381</v>
      </c>
    </row>
    <row r="1281" spans="1:5">
      <c r="A1281" s="9" t="s">
        <v>4105</v>
      </c>
      <c r="B1281" s="13" t="s">
        <v>3034</v>
      </c>
      <c r="C1281" s="13" t="s">
        <v>5218</v>
      </c>
      <c r="D1281" s="13" t="s">
        <v>6971</v>
      </c>
      <c r="E1281" s="17" t="s">
        <v>3936</v>
      </c>
    </row>
    <row r="1282" spans="1:5">
      <c r="A1282" s="9" t="s">
        <v>4105</v>
      </c>
      <c r="B1282" s="13" t="s">
        <v>5219</v>
      </c>
      <c r="C1282" s="13" t="s">
        <v>3891</v>
      </c>
      <c r="D1282" s="13" t="s">
        <v>6972</v>
      </c>
      <c r="E1282" s="17" t="s">
        <v>4059</v>
      </c>
    </row>
    <row r="1283" spans="1:5">
      <c r="A1283" s="9" t="s">
        <v>4105</v>
      </c>
      <c r="B1283" s="13" t="s">
        <v>4045</v>
      </c>
      <c r="C1283" s="13" t="s">
        <v>5220</v>
      </c>
      <c r="D1283" s="13" t="s">
        <v>909</v>
      </c>
      <c r="E1283" s="17" t="s">
        <v>5221</v>
      </c>
    </row>
    <row r="1284" spans="1:5">
      <c r="A1284" s="9" t="s">
        <v>4105</v>
      </c>
      <c r="B1284" s="13" t="s">
        <v>4131</v>
      </c>
      <c r="C1284" s="13" t="s">
        <v>1345</v>
      </c>
      <c r="D1284" s="13" t="s">
        <v>6973</v>
      </c>
      <c r="E1284" s="17" t="s">
        <v>3728</v>
      </c>
    </row>
    <row r="1285" spans="1:5">
      <c r="A1285" s="9" t="s">
        <v>4105</v>
      </c>
      <c r="B1285" s="13" t="s">
        <v>1398</v>
      </c>
      <c r="C1285" s="13" t="s">
        <v>1556</v>
      </c>
      <c r="D1285" s="13" t="s">
        <v>5803</v>
      </c>
      <c r="E1285" s="17" t="s">
        <v>1946</v>
      </c>
    </row>
    <row r="1286" spans="1:5">
      <c r="A1286" s="9" t="s">
        <v>4105</v>
      </c>
      <c r="B1286" s="13" t="s">
        <v>4653</v>
      </c>
      <c r="C1286" s="13" t="s">
        <v>2083</v>
      </c>
      <c r="D1286" s="13" t="s">
        <v>6974</v>
      </c>
      <c r="E1286" s="17" t="s">
        <v>5222</v>
      </c>
    </row>
    <row r="1287" spans="1:5">
      <c r="A1287" s="9" t="s">
        <v>4105</v>
      </c>
      <c r="B1287" s="13" t="s">
        <v>4767</v>
      </c>
      <c r="C1287" s="13" t="s">
        <v>5101</v>
      </c>
      <c r="D1287" s="13" t="s">
        <v>6300</v>
      </c>
      <c r="E1287" s="17" t="s">
        <v>1876</v>
      </c>
    </row>
    <row r="1288" spans="1:5">
      <c r="A1288" s="9" t="s">
        <v>4105</v>
      </c>
      <c r="B1288" s="13" t="s">
        <v>5225</v>
      </c>
      <c r="C1288" s="13" t="s">
        <v>5226</v>
      </c>
      <c r="D1288" s="13" t="s">
        <v>6975</v>
      </c>
      <c r="E1288" s="17" t="s">
        <v>5228</v>
      </c>
    </row>
    <row r="1289" spans="1:5">
      <c r="A1289" s="9" t="s">
        <v>4105</v>
      </c>
      <c r="B1289" s="13" t="s">
        <v>5229</v>
      </c>
      <c r="C1289" s="13" t="s">
        <v>5230</v>
      </c>
      <c r="D1289" s="13" t="s">
        <v>6977</v>
      </c>
      <c r="E1289" s="17" t="s">
        <v>5232</v>
      </c>
    </row>
    <row r="1290" spans="1:5">
      <c r="A1290" s="9" t="s">
        <v>4105</v>
      </c>
      <c r="B1290" s="13" t="s">
        <v>5074</v>
      </c>
      <c r="C1290" s="13" t="s">
        <v>5169</v>
      </c>
      <c r="D1290" s="13" t="s">
        <v>6978</v>
      </c>
      <c r="E1290" s="17" t="s">
        <v>3144</v>
      </c>
    </row>
    <row r="1291" spans="1:5">
      <c r="A1291" s="9" t="s">
        <v>4105</v>
      </c>
      <c r="B1291" s="13" t="s">
        <v>4831</v>
      </c>
      <c r="C1291" s="13" t="s">
        <v>4850</v>
      </c>
      <c r="D1291" s="13" t="s">
        <v>6979</v>
      </c>
      <c r="E1291" s="17" t="s">
        <v>5234</v>
      </c>
    </row>
    <row r="1292" spans="1:5">
      <c r="A1292" s="9" t="s">
        <v>4105</v>
      </c>
      <c r="B1292" s="13" t="s">
        <v>1893</v>
      </c>
      <c r="C1292" s="13" t="s">
        <v>5236</v>
      </c>
      <c r="D1292" s="13" t="s">
        <v>6980</v>
      </c>
      <c r="E1292" s="17" t="s">
        <v>3228</v>
      </c>
    </row>
    <row r="1293" spans="1:5">
      <c r="A1293" s="9" t="s">
        <v>4105</v>
      </c>
      <c r="B1293" s="13" t="s">
        <v>3132</v>
      </c>
      <c r="C1293" s="13" t="s">
        <v>4419</v>
      </c>
      <c r="D1293" s="13" t="s">
        <v>6981</v>
      </c>
      <c r="E1293" s="17" t="s">
        <v>4843</v>
      </c>
    </row>
    <row r="1294" spans="1:5">
      <c r="A1294" s="9" t="s">
        <v>4105</v>
      </c>
      <c r="B1294" s="13" t="s">
        <v>5238</v>
      </c>
      <c r="C1294" s="13" t="s">
        <v>4112</v>
      </c>
      <c r="D1294" s="13" t="s">
        <v>6303</v>
      </c>
      <c r="E1294" s="17" t="s">
        <v>5239</v>
      </c>
    </row>
    <row r="1295" spans="1:5">
      <c r="A1295" s="9" t="s">
        <v>4105</v>
      </c>
      <c r="B1295" s="13" t="s">
        <v>2084</v>
      </c>
      <c r="C1295" s="13" t="s">
        <v>5241</v>
      </c>
      <c r="D1295" s="13" t="s">
        <v>5273</v>
      </c>
      <c r="E1295" s="17" t="s">
        <v>2529</v>
      </c>
    </row>
    <row r="1296" spans="1:5">
      <c r="A1296" s="9" t="s">
        <v>4105</v>
      </c>
      <c r="B1296" s="13" t="s">
        <v>4602</v>
      </c>
      <c r="C1296" s="13" t="s">
        <v>381</v>
      </c>
      <c r="D1296" s="13" t="s">
        <v>5557</v>
      </c>
      <c r="E1296" s="17" t="s">
        <v>5243</v>
      </c>
    </row>
    <row r="1297" spans="1:5" ht="15.5">
      <c r="A1297" s="9" t="s">
        <v>4105</v>
      </c>
      <c r="B1297" s="13" t="s">
        <v>5244</v>
      </c>
      <c r="C1297" s="13" t="s">
        <v>3980</v>
      </c>
      <c r="D1297" s="13" t="s">
        <v>6982</v>
      </c>
      <c r="E1297" s="17" t="s">
        <v>406</v>
      </c>
    </row>
    <row r="1298" spans="1:5" ht="15.5">
      <c r="A1298" s="8" t="s">
        <v>5247</v>
      </c>
      <c r="B1298" s="12" t="s">
        <v>5249</v>
      </c>
      <c r="C1298" s="12"/>
      <c r="D1298" s="12" t="s">
        <v>6983</v>
      </c>
      <c r="E1298" s="16" t="s">
        <v>5250</v>
      </c>
    </row>
    <row r="1299" spans="1:5">
      <c r="A1299" s="9" t="s">
        <v>5247</v>
      </c>
      <c r="B1299" s="13" t="s">
        <v>78</v>
      </c>
      <c r="C1299" s="13" t="s">
        <v>2259</v>
      </c>
      <c r="D1299" s="13" t="s">
        <v>6984</v>
      </c>
      <c r="E1299" s="17" t="s">
        <v>5251</v>
      </c>
    </row>
    <row r="1300" spans="1:5">
      <c r="A1300" s="9" t="s">
        <v>5247</v>
      </c>
      <c r="B1300" s="13" t="s">
        <v>5253</v>
      </c>
      <c r="C1300" s="13" t="s">
        <v>4345</v>
      </c>
      <c r="D1300" s="13" t="s">
        <v>6985</v>
      </c>
      <c r="E1300" s="17" t="s">
        <v>392</v>
      </c>
    </row>
    <row r="1301" spans="1:5">
      <c r="A1301" s="9" t="s">
        <v>5247</v>
      </c>
      <c r="B1301" s="13" t="s">
        <v>5255</v>
      </c>
      <c r="C1301" s="13" t="s">
        <v>5257</v>
      </c>
      <c r="D1301" s="13" t="s">
        <v>1616</v>
      </c>
      <c r="E1301" s="17" t="s">
        <v>5258</v>
      </c>
    </row>
    <row r="1302" spans="1:5">
      <c r="A1302" s="9" t="s">
        <v>5247</v>
      </c>
      <c r="B1302" s="13" t="s">
        <v>5260</v>
      </c>
      <c r="C1302" s="13" t="s">
        <v>3138</v>
      </c>
      <c r="D1302" s="13" t="s">
        <v>6987</v>
      </c>
      <c r="E1302" s="17" t="s">
        <v>5264</v>
      </c>
    </row>
    <row r="1303" spans="1:5">
      <c r="A1303" s="9" t="s">
        <v>5247</v>
      </c>
      <c r="B1303" s="13" t="s">
        <v>5265</v>
      </c>
      <c r="C1303" s="13" t="s">
        <v>3420</v>
      </c>
      <c r="D1303" s="13" t="s">
        <v>6988</v>
      </c>
      <c r="E1303" s="17" t="s">
        <v>626</v>
      </c>
    </row>
    <row r="1304" spans="1:5">
      <c r="A1304" s="9" t="s">
        <v>5247</v>
      </c>
      <c r="B1304" s="13" t="s">
        <v>4438</v>
      </c>
      <c r="C1304" s="13" t="s">
        <v>4139</v>
      </c>
      <c r="D1304" s="13" t="s">
        <v>2159</v>
      </c>
      <c r="E1304" s="17" t="s">
        <v>3576</v>
      </c>
    </row>
    <row r="1305" spans="1:5">
      <c r="A1305" s="9" t="s">
        <v>5247</v>
      </c>
      <c r="B1305" s="13" t="s">
        <v>725</v>
      </c>
      <c r="C1305" s="13" t="s">
        <v>5267</v>
      </c>
      <c r="D1305" s="13" t="s">
        <v>1250</v>
      </c>
      <c r="E1305" s="17" t="s">
        <v>5268</v>
      </c>
    </row>
    <row r="1306" spans="1:5">
      <c r="A1306" s="9" t="s">
        <v>5247</v>
      </c>
      <c r="B1306" s="13" t="s">
        <v>5269</v>
      </c>
      <c r="C1306" s="13" t="s">
        <v>5270</v>
      </c>
      <c r="D1306" s="13" t="s">
        <v>4210</v>
      </c>
      <c r="E1306" s="17" t="s">
        <v>512</v>
      </c>
    </row>
    <row r="1307" spans="1:5">
      <c r="A1307" s="9" t="s">
        <v>5247</v>
      </c>
      <c r="B1307" s="13" t="s">
        <v>2909</v>
      </c>
      <c r="C1307" s="13" t="s">
        <v>4813</v>
      </c>
      <c r="D1307" s="13" t="s">
        <v>692</v>
      </c>
      <c r="E1307" s="17" t="s">
        <v>5272</v>
      </c>
    </row>
    <row r="1308" spans="1:5">
      <c r="A1308" s="9" t="s">
        <v>5247</v>
      </c>
      <c r="B1308" s="13" t="s">
        <v>1894</v>
      </c>
      <c r="C1308" s="13" t="s">
        <v>1359</v>
      </c>
      <c r="D1308" s="13" t="s">
        <v>6989</v>
      </c>
      <c r="E1308" s="17" t="s">
        <v>5274</v>
      </c>
    </row>
    <row r="1309" spans="1:5">
      <c r="A1309" s="9" t="s">
        <v>5247</v>
      </c>
      <c r="B1309" s="13" t="s">
        <v>5275</v>
      </c>
      <c r="C1309" s="13" t="s">
        <v>1587</v>
      </c>
      <c r="D1309" s="13" t="s">
        <v>6532</v>
      </c>
      <c r="E1309" s="17" t="s">
        <v>5277</v>
      </c>
    </row>
    <row r="1310" spans="1:5">
      <c r="A1310" s="9" t="s">
        <v>5247</v>
      </c>
      <c r="B1310" s="13" t="s">
        <v>4822</v>
      </c>
      <c r="C1310" s="13" t="s">
        <v>3432</v>
      </c>
      <c r="D1310" s="13" t="s">
        <v>6990</v>
      </c>
      <c r="E1310" s="17" t="s">
        <v>5278</v>
      </c>
    </row>
    <row r="1311" spans="1:5">
      <c r="A1311" s="9" t="s">
        <v>5247</v>
      </c>
      <c r="B1311" s="13" t="s">
        <v>5279</v>
      </c>
      <c r="C1311" s="13" t="s">
        <v>5280</v>
      </c>
      <c r="D1311" s="13" t="s">
        <v>6991</v>
      </c>
      <c r="E1311" s="17" t="s">
        <v>5281</v>
      </c>
    </row>
    <row r="1312" spans="1:5">
      <c r="A1312" s="9" t="s">
        <v>5247</v>
      </c>
      <c r="B1312" s="13" t="s">
        <v>705</v>
      </c>
      <c r="C1312" s="13" t="s">
        <v>4691</v>
      </c>
      <c r="D1312" s="13" t="s">
        <v>130</v>
      </c>
      <c r="E1312" s="17" t="s">
        <v>5282</v>
      </c>
    </row>
    <row r="1313" spans="1:5">
      <c r="A1313" s="9" t="s">
        <v>5247</v>
      </c>
      <c r="B1313" s="13" t="s">
        <v>1923</v>
      </c>
      <c r="C1313" s="13" t="s">
        <v>1927</v>
      </c>
      <c r="D1313" s="13" t="s">
        <v>6992</v>
      </c>
      <c r="E1313" s="17" t="s">
        <v>1829</v>
      </c>
    </row>
    <row r="1314" spans="1:5">
      <c r="A1314" s="9" t="s">
        <v>5247</v>
      </c>
      <c r="B1314" s="13" t="s">
        <v>5283</v>
      </c>
      <c r="C1314" s="13" t="s">
        <v>5284</v>
      </c>
      <c r="D1314" s="13" t="s">
        <v>6993</v>
      </c>
      <c r="E1314" s="17" t="s">
        <v>5285</v>
      </c>
    </row>
    <row r="1315" spans="1:5">
      <c r="A1315" s="9" t="s">
        <v>5247</v>
      </c>
      <c r="B1315" s="13" t="s">
        <v>5286</v>
      </c>
      <c r="C1315" s="13" t="s">
        <v>1212</v>
      </c>
      <c r="D1315" s="13" t="s">
        <v>6994</v>
      </c>
      <c r="E1315" s="17" t="s">
        <v>577</v>
      </c>
    </row>
    <row r="1316" spans="1:5">
      <c r="A1316" s="9" t="s">
        <v>5247</v>
      </c>
      <c r="B1316" s="13" t="s">
        <v>1424</v>
      </c>
      <c r="C1316" s="13" t="s">
        <v>461</v>
      </c>
      <c r="D1316" s="13" t="s">
        <v>6995</v>
      </c>
      <c r="E1316" s="17" t="s">
        <v>4093</v>
      </c>
    </row>
    <row r="1317" spans="1:5" ht="15.5">
      <c r="A1317" s="9" t="s">
        <v>5247</v>
      </c>
      <c r="B1317" s="13" t="s">
        <v>4192</v>
      </c>
      <c r="C1317" s="13" t="s">
        <v>5288</v>
      </c>
      <c r="D1317" s="13" t="s">
        <v>2836</v>
      </c>
      <c r="E1317" s="17" t="s">
        <v>1607</v>
      </c>
    </row>
    <row r="1318" spans="1:5" ht="15.5">
      <c r="A1318" s="8" t="s">
        <v>2144</v>
      </c>
      <c r="B1318" s="12" t="s">
        <v>5289</v>
      </c>
      <c r="C1318" s="12"/>
      <c r="D1318" s="12" t="s">
        <v>470</v>
      </c>
      <c r="E1318" s="16" t="s">
        <v>5290</v>
      </c>
    </row>
    <row r="1319" spans="1:5">
      <c r="A1319" s="9" t="s">
        <v>2144</v>
      </c>
      <c r="B1319" s="13" t="s">
        <v>2623</v>
      </c>
      <c r="C1319" s="13" t="s">
        <v>2008</v>
      </c>
      <c r="D1319" s="13" t="s">
        <v>6996</v>
      </c>
      <c r="E1319" s="17" t="s">
        <v>2325</v>
      </c>
    </row>
    <row r="1320" spans="1:5">
      <c r="A1320" s="9" t="s">
        <v>2144</v>
      </c>
      <c r="B1320" s="13" t="s">
        <v>5276</v>
      </c>
      <c r="C1320" s="13" t="s">
        <v>2189</v>
      </c>
      <c r="D1320" s="13" t="s">
        <v>6611</v>
      </c>
      <c r="E1320" s="17" t="s">
        <v>3970</v>
      </c>
    </row>
    <row r="1321" spans="1:5">
      <c r="A1321" s="9" t="s">
        <v>2144</v>
      </c>
      <c r="B1321" s="13" t="s">
        <v>554</v>
      </c>
      <c r="C1321" s="13" t="s">
        <v>2217</v>
      </c>
      <c r="D1321" s="13" t="s">
        <v>5669</v>
      </c>
      <c r="E1321" s="17" t="s">
        <v>1059</v>
      </c>
    </row>
    <row r="1322" spans="1:5">
      <c r="A1322" s="9" t="s">
        <v>2144</v>
      </c>
      <c r="B1322" s="13" t="s">
        <v>3545</v>
      </c>
      <c r="C1322" s="13" t="s">
        <v>3743</v>
      </c>
      <c r="D1322" s="13" t="s">
        <v>1245</v>
      </c>
      <c r="E1322" s="17" t="s">
        <v>5293</v>
      </c>
    </row>
    <row r="1323" spans="1:5">
      <c r="A1323" s="9" t="s">
        <v>2144</v>
      </c>
      <c r="B1323" s="13" t="s">
        <v>5295</v>
      </c>
      <c r="C1323" s="13" t="s">
        <v>1089</v>
      </c>
      <c r="D1323" s="13" t="s">
        <v>4267</v>
      </c>
      <c r="E1323" s="17" t="s">
        <v>5296</v>
      </c>
    </row>
    <row r="1324" spans="1:5">
      <c r="A1324" s="9" t="s">
        <v>2144</v>
      </c>
      <c r="B1324" s="13" t="s">
        <v>3822</v>
      </c>
      <c r="C1324" s="13" t="s">
        <v>5297</v>
      </c>
      <c r="D1324" s="13" t="s">
        <v>6997</v>
      </c>
      <c r="E1324" s="17" t="s">
        <v>2434</v>
      </c>
    </row>
    <row r="1325" spans="1:5">
      <c r="A1325" s="9" t="s">
        <v>2144</v>
      </c>
      <c r="B1325" s="13" t="s">
        <v>5298</v>
      </c>
      <c r="C1325" s="13" t="s">
        <v>5003</v>
      </c>
      <c r="D1325" s="13" t="s">
        <v>541</v>
      </c>
      <c r="E1325" s="17" t="s">
        <v>5073</v>
      </c>
    </row>
    <row r="1326" spans="1:5">
      <c r="A1326" s="9" t="s">
        <v>2144</v>
      </c>
      <c r="B1326" s="13" t="s">
        <v>2020</v>
      </c>
      <c r="C1326" s="13" t="s">
        <v>5299</v>
      </c>
      <c r="D1326" s="13" t="s">
        <v>6999</v>
      </c>
      <c r="E1326" s="17" t="s">
        <v>4704</v>
      </c>
    </row>
    <row r="1327" spans="1:5">
      <c r="A1327" s="9" t="s">
        <v>2144</v>
      </c>
      <c r="B1327" s="13" t="s">
        <v>4058</v>
      </c>
      <c r="C1327" s="13" t="s">
        <v>3616</v>
      </c>
      <c r="D1327" s="13" t="s">
        <v>1713</v>
      </c>
      <c r="E1327" s="17" t="s">
        <v>5300</v>
      </c>
    </row>
    <row r="1328" spans="1:5">
      <c r="A1328" s="9" t="s">
        <v>2144</v>
      </c>
      <c r="B1328" s="13" t="s">
        <v>4955</v>
      </c>
      <c r="C1328" s="13" t="s">
        <v>4373</v>
      </c>
      <c r="D1328" s="13" t="s">
        <v>7000</v>
      </c>
      <c r="E1328" s="17" t="s">
        <v>3460</v>
      </c>
    </row>
    <row r="1329" spans="1:5">
      <c r="A1329" s="9" t="s">
        <v>2144</v>
      </c>
      <c r="B1329" s="13" t="s">
        <v>5301</v>
      </c>
      <c r="C1329" s="13" t="s">
        <v>4038</v>
      </c>
      <c r="D1329" s="13" t="s">
        <v>7001</v>
      </c>
      <c r="E1329" s="17" t="s">
        <v>998</v>
      </c>
    </row>
    <row r="1330" spans="1:5">
      <c r="A1330" s="9" t="s">
        <v>2144</v>
      </c>
      <c r="B1330" s="13" t="s">
        <v>1406</v>
      </c>
      <c r="C1330" s="13" t="s">
        <v>1213</v>
      </c>
      <c r="D1330" s="13" t="s">
        <v>7002</v>
      </c>
      <c r="E1330" s="17" t="s">
        <v>1346</v>
      </c>
    </row>
    <row r="1331" spans="1:5">
      <c r="A1331" s="9" t="s">
        <v>2144</v>
      </c>
      <c r="B1331" s="13" t="s">
        <v>2951</v>
      </c>
      <c r="C1331" s="13" t="s">
        <v>5302</v>
      </c>
      <c r="D1331" s="13" t="s">
        <v>2390</v>
      </c>
      <c r="E1331" s="17" t="s">
        <v>3265</v>
      </c>
    </row>
    <row r="1332" spans="1:5">
      <c r="A1332" s="9" t="s">
        <v>2144</v>
      </c>
      <c r="B1332" s="13" t="s">
        <v>2918</v>
      </c>
      <c r="C1332" s="13" t="s">
        <v>940</v>
      </c>
      <c r="D1332" s="13" t="s">
        <v>1600</v>
      </c>
      <c r="E1332" s="17" t="s">
        <v>2992</v>
      </c>
    </row>
    <row r="1333" spans="1:5">
      <c r="A1333" s="9" t="s">
        <v>2144</v>
      </c>
      <c r="B1333" s="13" t="s">
        <v>4263</v>
      </c>
      <c r="C1333" s="13" t="s">
        <v>5304</v>
      </c>
      <c r="D1333" s="13" t="s">
        <v>7003</v>
      </c>
      <c r="E1333" s="17" t="s">
        <v>5306</v>
      </c>
    </row>
    <row r="1334" spans="1:5">
      <c r="A1334" s="9" t="s">
        <v>2144</v>
      </c>
      <c r="B1334" s="13" t="s">
        <v>5307</v>
      </c>
      <c r="C1334" s="13" t="s">
        <v>5308</v>
      </c>
      <c r="D1334" s="13" t="s">
        <v>7005</v>
      </c>
      <c r="E1334" s="17" t="s">
        <v>220</v>
      </c>
    </row>
    <row r="1335" spans="1:5">
      <c r="A1335" s="9" t="s">
        <v>2144</v>
      </c>
      <c r="B1335" s="13" t="s">
        <v>296</v>
      </c>
      <c r="C1335" s="13" t="s">
        <v>3876</v>
      </c>
      <c r="D1335" s="13" t="s">
        <v>7006</v>
      </c>
      <c r="E1335" s="17" t="s">
        <v>5309</v>
      </c>
    </row>
    <row r="1336" spans="1:5">
      <c r="A1336" s="9" t="s">
        <v>2144</v>
      </c>
      <c r="B1336" s="13" t="s">
        <v>4240</v>
      </c>
      <c r="C1336" s="13" t="s">
        <v>3469</v>
      </c>
      <c r="D1336" s="13" t="s">
        <v>6395</v>
      </c>
      <c r="E1336" s="17" t="s">
        <v>2845</v>
      </c>
    </row>
    <row r="1337" spans="1:5" ht="15.5">
      <c r="A1337" s="9" t="s">
        <v>2144</v>
      </c>
      <c r="B1337" s="13" t="s">
        <v>4435</v>
      </c>
      <c r="C1337" s="13" t="s">
        <v>2539</v>
      </c>
      <c r="D1337" s="13" t="s">
        <v>6786</v>
      </c>
      <c r="E1337" s="17" t="s">
        <v>5263</v>
      </c>
    </row>
    <row r="1338" spans="1:5" ht="15.5">
      <c r="A1338" s="8" t="s">
        <v>5311</v>
      </c>
      <c r="B1338" s="12" t="s">
        <v>4490</v>
      </c>
      <c r="C1338" s="12"/>
      <c r="D1338" s="12" t="s">
        <v>7008</v>
      </c>
      <c r="E1338" s="16" t="s">
        <v>5312</v>
      </c>
    </row>
    <row r="1339" spans="1:5">
      <c r="A1339" s="9" t="s">
        <v>5311</v>
      </c>
      <c r="B1339" s="13" t="s">
        <v>3655</v>
      </c>
      <c r="C1339" s="13" t="s">
        <v>4255</v>
      </c>
      <c r="D1339" s="13" t="s">
        <v>2871</v>
      </c>
      <c r="E1339" s="17" t="s">
        <v>335</v>
      </c>
    </row>
    <row r="1340" spans="1:5">
      <c r="A1340" s="9" t="s">
        <v>5311</v>
      </c>
      <c r="B1340" s="13" t="s">
        <v>3599</v>
      </c>
      <c r="C1340" s="13" t="s">
        <v>5314</v>
      </c>
      <c r="D1340" s="13" t="s">
        <v>2530</v>
      </c>
      <c r="E1340" s="17" t="s">
        <v>5315</v>
      </c>
    </row>
    <row r="1341" spans="1:5">
      <c r="A1341" s="9" t="s">
        <v>5311</v>
      </c>
      <c r="B1341" s="13" t="s">
        <v>3733</v>
      </c>
      <c r="C1341" s="13" t="s">
        <v>4497</v>
      </c>
      <c r="D1341" s="13" t="s">
        <v>7009</v>
      </c>
      <c r="E1341" s="17" t="s">
        <v>5316</v>
      </c>
    </row>
    <row r="1342" spans="1:5">
      <c r="A1342" s="9" t="s">
        <v>5311</v>
      </c>
      <c r="B1342" s="13" t="s">
        <v>5317</v>
      </c>
      <c r="C1342" s="13" t="s">
        <v>4995</v>
      </c>
      <c r="D1342" s="13" t="s">
        <v>6201</v>
      </c>
      <c r="E1342" s="17" t="s">
        <v>1677</v>
      </c>
    </row>
    <row r="1343" spans="1:5">
      <c r="A1343" s="9" t="s">
        <v>5311</v>
      </c>
      <c r="B1343" s="13" t="s">
        <v>5287</v>
      </c>
      <c r="C1343" s="13" t="s">
        <v>43</v>
      </c>
      <c r="D1343" s="13" t="s">
        <v>4546</v>
      </c>
      <c r="E1343" s="17" t="s">
        <v>5318</v>
      </c>
    </row>
    <row r="1344" spans="1:5">
      <c r="A1344" s="9" t="s">
        <v>5311</v>
      </c>
      <c r="B1344" s="13" t="s">
        <v>2459</v>
      </c>
      <c r="C1344" s="13" t="s">
        <v>5320</v>
      </c>
      <c r="D1344" s="13" t="s">
        <v>7010</v>
      </c>
      <c r="E1344" s="17" t="s">
        <v>2802</v>
      </c>
    </row>
    <row r="1345" spans="1:5">
      <c r="A1345" s="9" t="s">
        <v>5311</v>
      </c>
      <c r="B1345" s="13" t="s">
        <v>4483</v>
      </c>
      <c r="C1345" s="13" t="s">
        <v>3179</v>
      </c>
      <c r="D1345" s="13" t="s">
        <v>7011</v>
      </c>
      <c r="E1345" s="17" t="s">
        <v>4299</v>
      </c>
    </row>
    <row r="1346" spans="1:5">
      <c r="A1346" s="9" t="s">
        <v>5311</v>
      </c>
      <c r="B1346" s="13" t="s">
        <v>5321</v>
      </c>
      <c r="C1346" s="13" t="s">
        <v>1707</v>
      </c>
      <c r="D1346" s="13" t="s">
        <v>7012</v>
      </c>
      <c r="E1346" s="17" t="s">
        <v>5323</v>
      </c>
    </row>
    <row r="1347" spans="1:5">
      <c r="A1347" s="9" t="s">
        <v>5311</v>
      </c>
      <c r="B1347" s="13" t="s">
        <v>5324</v>
      </c>
      <c r="C1347" s="13" t="s">
        <v>1356</v>
      </c>
      <c r="D1347" s="13" t="s">
        <v>7013</v>
      </c>
      <c r="E1347" s="17" t="s">
        <v>5119</v>
      </c>
    </row>
    <row r="1348" spans="1:5">
      <c r="A1348" s="9" t="s">
        <v>5311</v>
      </c>
      <c r="B1348" s="13" t="s">
        <v>5325</v>
      </c>
      <c r="C1348" s="13" t="s">
        <v>3714</v>
      </c>
      <c r="D1348" s="13" t="s">
        <v>5613</v>
      </c>
      <c r="E1348" s="17" t="s">
        <v>4334</v>
      </c>
    </row>
    <row r="1349" spans="1:5">
      <c r="A1349" s="9" t="s">
        <v>5311</v>
      </c>
      <c r="B1349" s="13" t="s">
        <v>3745</v>
      </c>
      <c r="C1349" s="13" t="s">
        <v>5327</v>
      </c>
      <c r="D1349" s="13" t="s">
        <v>2167</v>
      </c>
      <c r="E1349" s="17" t="s">
        <v>5329</v>
      </c>
    </row>
    <row r="1350" spans="1:5">
      <c r="A1350" s="9" t="s">
        <v>5311</v>
      </c>
      <c r="B1350" s="13" t="s">
        <v>5048</v>
      </c>
      <c r="C1350" s="13" t="s">
        <v>4459</v>
      </c>
      <c r="D1350" s="13" t="s">
        <v>1438</v>
      </c>
      <c r="E1350" s="17" t="s">
        <v>5330</v>
      </c>
    </row>
    <row r="1351" spans="1:5">
      <c r="A1351" s="9" t="s">
        <v>5311</v>
      </c>
      <c r="B1351" s="13" t="s">
        <v>905</v>
      </c>
      <c r="C1351" s="13" t="s">
        <v>1185</v>
      </c>
      <c r="D1351" s="13" t="s">
        <v>1182</v>
      </c>
      <c r="E1351" s="17" t="s">
        <v>4682</v>
      </c>
    </row>
    <row r="1352" spans="1:5">
      <c r="A1352" s="9" t="s">
        <v>5311</v>
      </c>
      <c r="B1352" s="13" t="s">
        <v>5331</v>
      </c>
      <c r="C1352" s="13" t="s">
        <v>981</v>
      </c>
      <c r="D1352" s="13" t="s">
        <v>7014</v>
      </c>
      <c r="E1352" s="17" t="s">
        <v>5332</v>
      </c>
    </row>
    <row r="1353" spans="1:5">
      <c r="A1353" s="9" t="s">
        <v>5311</v>
      </c>
      <c r="B1353" s="13" t="s">
        <v>411</v>
      </c>
      <c r="C1353" s="13" t="s">
        <v>1811</v>
      </c>
      <c r="D1353" s="13" t="s">
        <v>7015</v>
      </c>
      <c r="E1353" s="17" t="s">
        <v>3855</v>
      </c>
    </row>
    <row r="1354" spans="1:5">
      <c r="A1354" s="9" t="s">
        <v>5311</v>
      </c>
      <c r="B1354" s="13" t="s">
        <v>5334</v>
      </c>
      <c r="C1354" s="13" t="s">
        <v>3324</v>
      </c>
      <c r="D1354" s="13" t="s">
        <v>2791</v>
      </c>
      <c r="E1354" s="17" t="s">
        <v>224</v>
      </c>
    </row>
    <row r="1355" spans="1:5">
      <c r="A1355" s="9" t="s">
        <v>5311</v>
      </c>
      <c r="B1355" s="13" t="s">
        <v>2811</v>
      </c>
      <c r="C1355" s="13" t="s">
        <v>5223</v>
      </c>
      <c r="D1355" s="13" t="s">
        <v>855</v>
      </c>
      <c r="E1355" s="17" t="s">
        <v>2533</v>
      </c>
    </row>
    <row r="1356" spans="1:5">
      <c r="A1356" s="9" t="s">
        <v>5311</v>
      </c>
      <c r="B1356" s="13" t="s">
        <v>5335</v>
      </c>
      <c r="C1356" s="13" t="s">
        <v>5336</v>
      </c>
      <c r="D1356" s="13" t="s">
        <v>7016</v>
      </c>
      <c r="E1356" s="17" t="s">
        <v>5337</v>
      </c>
    </row>
    <row r="1357" spans="1:5">
      <c r="A1357" s="9" t="s">
        <v>5311</v>
      </c>
      <c r="B1357" s="13" t="s">
        <v>2953</v>
      </c>
      <c r="C1357" s="13" t="s">
        <v>5340</v>
      </c>
      <c r="D1357" s="13" t="s">
        <v>7017</v>
      </c>
      <c r="E1357" s="17" t="s">
        <v>4964</v>
      </c>
    </row>
    <row r="1358" spans="1:5">
      <c r="A1358" s="9" t="s">
        <v>5311</v>
      </c>
      <c r="B1358" s="13" t="s">
        <v>5342</v>
      </c>
      <c r="C1358" s="13" t="s">
        <v>4446</v>
      </c>
      <c r="D1358" s="13" t="s">
        <v>2613</v>
      </c>
      <c r="E1358" s="17" t="s">
        <v>5343</v>
      </c>
    </row>
    <row r="1359" spans="1:5">
      <c r="A1359" s="9" t="s">
        <v>5311</v>
      </c>
      <c r="B1359" s="13" t="s">
        <v>5344</v>
      </c>
      <c r="C1359" s="13" t="s">
        <v>5345</v>
      </c>
      <c r="D1359" s="13" t="s">
        <v>7018</v>
      </c>
      <c r="E1359" s="17" t="s">
        <v>5347</v>
      </c>
    </row>
    <row r="1360" spans="1:5">
      <c r="A1360" s="9" t="s">
        <v>5311</v>
      </c>
      <c r="B1360" s="13" t="s">
        <v>4876</v>
      </c>
      <c r="C1360" s="13" t="s">
        <v>744</v>
      </c>
      <c r="D1360" s="13" t="s">
        <v>4671</v>
      </c>
      <c r="E1360" s="17" t="s">
        <v>4719</v>
      </c>
    </row>
    <row r="1361" spans="1:5">
      <c r="A1361" s="9" t="s">
        <v>5311</v>
      </c>
      <c r="B1361" s="13" t="s">
        <v>3915</v>
      </c>
      <c r="C1361" s="13" t="s">
        <v>185</v>
      </c>
      <c r="D1361" s="13" t="s">
        <v>1464</v>
      </c>
      <c r="E1361" s="17" t="s">
        <v>2388</v>
      </c>
    </row>
    <row r="1362" spans="1:5">
      <c r="A1362" s="9" t="s">
        <v>5311</v>
      </c>
      <c r="B1362" s="13" t="s">
        <v>5349</v>
      </c>
      <c r="C1362" s="13" t="s">
        <v>724</v>
      </c>
      <c r="D1362" s="13" t="s">
        <v>6661</v>
      </c>
      <c r="E1362" s="17" t="s">
        <v>5350</v>
      </c>
    </row>
    <row r="1363" spans="1:5">
      <c r="A1363" s="9" t="s">
        <v>5311</v>
      </c>
      <c r="B1363" s="13" t="s">
        <v>3798</v>
      </c>
      <c r="C1363" s="13" t="s">
        <v>933</v>
      </c>
      <c r="D1363" s="13" t="s">
        <v>4723</v>
      </c>
      <c r="E1363" s="17" t="s">
        <v>4096</v>
      </c>
    </row>
    <row r="1364" spans="1:5">
      <c r="A1364" s="9" t="s">
        <v>5311</v>
      </c>
      <c r="B1364" s="13" t="s">
        <v>2449</v>
      </c>
      <c r="C1364" s="13" t="s">
        <v>4707</v>
      </c>
      <c r="D1364" s="13" t="s">
        <v>7019</v>
      </c>
      <c r="E1364" s="17" t="s">
        <v>5351</v>
      </c>
    </row>
    <row r="1365" spans="1:5" ht="15.5">
      <c r="A1365" s="9" t="s">
        <v>5311</v>
      </c>
      <c r="B1365" s="13" t="s">
        <v>5352</v>
      </c>
      <c r="C1365" s="13" t="s">
        <v>3500</v>
      </c>
      <c r="D1365" s="13" t="s">
        <v>7020</v>
      </c>
      <c r="E1365" s="17" t="s">
        <v>4011</v>
      </c>
    </row>
    <row r="1366" spans="1:5" ht="15.5">
      <c r="A1366" s="8" t="s">
        <v>5353</v>
      </c>
      <c r="B1366" s="12" t="s">
        <v>333</v>
      </c>
      <c r="C1366" s="12"/>
      <c r="D1366" s="12" t="s">
        <v>5034</v>
      </c>
      <c r="E1366" s="16" t="s">
        <v>5354</v>
      </c>
    </row>
    <row r="1367" spans="1:5">
      <c r="A1367" s="9" t="s">
        <v>5353</v>
      </c>
      <c r="B1367" s="13" t="s">
        <v>4330</v>
      </c>
      <c r="C1367" s="13" t="s">
        <v>5355</v>
      </c>
      <c r="D1367" s="13" t="s">
        <v>7021</v>
      </c>
      <c r="E1367" s="17" t="s">
        <v>5356</v>
      </c>
    </row>
    <row r="1368" spans="1:5">
      <c r="A1368" s="9" t="s">
        <v>5353</v>
      </c>
      <c r="B1368" s="13" t="s">
        <v>3254</v>
      </c>
      <c r="C1368" s="13" t="s">
        <v>5162</v>
      </c>
      <c r="D1368" s="13" t="s">
        <v>6885</v>
      </c>
      <c r="E1368" s="17" t="s">
        <v>4374</v>
      </c>
    </row>
    <row r="1369" spans="1:5">
      <c r="A1369" s="9" t="s">
        <v>5353</v>
      </c>
      <c r="B1369" s="13" t="s">
        <v>451</v>
      </c>
      <c r="C1369" s="13" t="s">
        <v>1974</v>
      </c>
      <c r="D1369" s="13" t="s">
        <v>7022</v>
      </c>
      <c r="E1369" s="17" t="s">
        <v>5358</v>
      </c>
    </row>
    <row r="1370" spans="1:5">
      <c r="A1370" s="9" t="s">
        <v>5353</v>
      </c>
      <c r="B1370" s="13" t="s">
        <v>4161</v>
      </c>
      <c r="C1370" s="13" t="s">
        <v>2720</v>
      </c>
      <c r="D1370" s="13" t="s">
        <v>7023</v>
      </c>
      <c r="E1370" s="17" t="s">
        <v>1701</v>
      </c>
    </row>
    <row r="1371" spans="1:5">
      <c r="A1371" s="9" t="s">
        <v>5353</v>
      </c>
      <c r="B1371" s="13" t="s">
        <v>5359</v>
      </c>
      <c r="C1371" s="13" t="s">
        <v>492</v>
      </c>
      <c r="D1371" s="13" t="s">
        <v>7024</v>
      </c>
      <c r="E1371" s="17" t="s">
        <v>1710</v>
      </c>
    </row>
    <row r="1372" spans="1:5">
      <c r="A1372" s="9" t="s">
        <v>5353</v>
      </c>
      <c r="B1372" s="13" t="s">
        <v>5360</v>
      </c>
      <c r="C1372" s="13" t="s">
        <v>1160</v>
      </c>
      <c r="D1372" s="13" t="s">
        <v>1031</v>
      </c>
      <c r="E1372" s="17" t="s">
        <v>3168</v>
      </c>
    </row>
    <row r="1373" spans="1:5">
      <c r="A1373" s="9" t="s">
        <v>5353</v>
      </c>
      <c r="B1373" s="13" t="s">
        <v>345</v>
      </c>
      <c r="C1373" s="13" t="s">
        <v>3379</v>
      </c>
      <c r="D1373" s="13" t="s">
        <v>1214</v>
      </c>
      <c r="E1373" s="17" t="s">
        <v>5361</v>
      </c>
    </row>
    <row r="1374" spans="1:5">
      <c r="A1374" s="9" t="s">
        <v>5353</v>
      </c>
      <c r="B1374" s="13" t="s">
        <v>3014</v>
      </c>
      <c r="C1374" s="13" t="s">
        <v>1630</v>
      </c>
      <c r="D1374" s="13" t="s">
        <v>6914</v>
      </c>
      <c r="E1374" s="17" t="s">
        <v>5120</v>
      </c>
    </row>
    <row r="1375" spans="1:5">
      <c r="A1375" s="9" t="s">
        <v>5353</v>
      </c>
      <c r="B1375" s="13" t="s">
        <v>4598</v>
      </c>
      <c r="C1375" s="13" t="s">
        <v>5362</v>
      </c>
      <c r="D1375" s="13" t="s">
        <v>4532</v>
      </c>
      <c r="E1375" s="17" t="s">
        <v>4916</v>
      </c>
    </row>
    <row r="1376" spans="1:5">
      <c r="A1376" s="9" t="s">
        <v>5353</v>
      </c>
      <c r="B1376" s="13" t="s">
        <v>4834</v>
      </c>
      <c r="C1376" s="13" t="s">
        <v>4241</v>
      </c>
      <c r="D1376" s="13" t="s">
        <v>2906</v>
      </c>
      <c r="E1376" s="17" t="s">
        <v>4106</v>
      </c>
    </row>
    <row r="1377" spans="1:5">
      <c r="A1377" s="9" t="s">
        <v>5353</v>
      </c>
      <c r="B1377" s="13" t="s">
        <v>5363</v>
      </c>
      <c r="C1377" s="13" t="s">
        <v>5364</v>
      </c>
      <c r="D1377" s="13" t="s">
        <v>6998</v>
      </c>
      <c r="E1377" s="17" t="s">
        <v>947</v>
      </c>
    </row>
    <row r="1378" spans="1:5">
      <c r="A1378" s="9" t="s">
        <v>5353</v>
      </c>
      <c r="B1378" s="13" t="s">
        <v>2208</v>
      </c>
      <c r="C1378" s="13" t="s">
        <v>5365</v>
      </c>
      <c r="D1378" s="13" t="s">
        <v>7025</v>
      </c>
      <c r="E1378" s="17" t="s">
        <v>3226</v>
      </c>
    </row>
    <row r="1379" spans="1:5">
      <c r="A1379" s="9" t="s">
        <v>5353</v>
      </c>
      <c r="B1379" s="13" t="s">
        <v>3652</v>
      </c>
      <c r="C1379" s="13" t="s">
        <v>5366</v>
      </c>
      <c r="D1379" s="13" t="s">
        <v>2411</v>
      </c>
      <c r="E1379" s="17" t="s">
        <v>305</v>
      </c>
    </row>
    <row r="1380" spans="1:5">
      <c r="A1380" s="9" t="s">
        <v>5353</v>
      </c>
      <c r="B1380" s="13" t="s">
        <v>5367</v>
      </c>
      <c r="C1380" s="13" t="s">
        <v>4856</v>
      </c>
      <c r="D1380" s="13" t="s">
        <v>555</v>
      </c>
      <c r="E1380" s="17" t="s">
        <v>2029</v>
      </c>
    </row>
    <row r="1381" spans="1:5">
      <c r="A1381" s="9" t="s">
        <v>5353</v>
      </c>
      <c r="B1381" s="13" t="s">
        <v>5368</v>
      </c>
      <c r="C1381" s="13" t="s">
        <v>5370</v>
      </c>
      <c r="D1381" s="13" t="s">
        <v>2505</v>
      </c>
      <c r="E1381" s="17" t="s">
        <v>1112</v>
      </c>
    </row>
    <row r="1382" spans="1:5">
      <c r="A1382" s="9" t="s">
        <v>5353</v>
      </c>
      <c r="B1382" s="13" t="s">
        <v>5372</v>
      </c>
      <c r="C1382" s="13" t="s">
        <v>5373</v>
      </c>
      <c r="D1382" s="13" t="s">
        <v>1375</v>
      </c>
      <c r="E1382" s="17" t="s">
        <v>5375</v>
      </c>
    </row>
    <row r="1383" spans="1:5">
      <c r="A1383" s="9" t="s">
        <v>5353</v>
      </c>
      <c r="B1383" s="13" t="s">
        <v>4053</v>
      </c>
      <c r="C1383" s="13" t="s">
        <v>5376</v>
      </c>
      <c r="D1383" s="13" t="s">
        <v>1074</v>
      </c>
      <c r="E1383" s="17" t="s">
        <v>5377</v>
      </c>
    </row>
    <row r="1384" spans="1:5">
      <c r="A1384" s="9" t="s">
        <v>5353</v>
      </c>
      <c r="B1384" s="13" t="s">
        <v>4539</v>
      </c>
      <c r="C1384" s="13" t="s">
        <v>5378</v>
      </c>
      <c r="D1384" s="13" t="s">
        <v>6128</v>
      </c>
      <c r="E1384" s="17" t="s">
        <v>5379</v>
      </c>
    </row>
    <row r="1385" spans="1:5">
      <c r="A1385" s="9" t="s">
        <v>5353</v>
      </c>
      <c r="B1385" s="13" t="s">
        <v>3234</v>
      </c>
      <c r="C1385" s="13" t="s">
        <v>928</v>
      </c>
      <c r="D1385" s="13" t="s">
        <v>7026</v>
      </c>
      <c r="E1385" s="17" t="s">
        <v>2283</v>
      </c>
    </row>
    <row r="1386" spans="1:5">
      <c r="A1386" s="9" t="s">
        <v>5353</v>
      </c>
      <c r="B1386" s="13" t="s">
        <v>5381</v>
      </c>
      <c r="C1386" s="13" t="s">
        <v>5383</v>
      </c>
      <c r="D1386" s="13" t="s">
        <v>2904</v>
      </c>
      <c r="E1386" s="17" t="s">
        <v>5384</v>
      </c>
    </row>
    <row r="1387" spans="1:5">
      <c r="A1387" s="9" t="s">
        <v>5353</v>
      </c>
      <c r="B1387" s="13" t="s">
        <v>5385</v>
      </c>
      <c r="C1387" s="13" t="s">
        <v>5161</v>
      </c>
      <c r="D1387" s="13" t="s">
        <v>276</v>
      </c>
      <c r="E1387" s="17" t="s">
        <v>3885</v>
      </c>
    </row>
    <row r="1388" spans="1:5">
      <c r="A1388" s="9" t="s">
        <v>5353</v>
      </c>
      <c r="B1388" s="13" t="s">
        <v>5386</v>
      </c>
      <c r="C1388" s="13" t="s">
        <v>5387</v>
      </c>
      <c r="D1388" s="13" t="s">
        <v>7027</v>
      </c>
      <c r="E1388" s="17" t="s">
        <v>5389</v>
      </c>
    </row>
    <row r="1389" spans="1:5" ht="15.5">
      <c r="A1389" s="9" t="s">
        <v>5353</v>
      </c>
      <c r="B1389" s="13" t="s">
        <v>4901</v>
      </c>
      <c r="C1389" s="13" t="s">
        <v>5390</v>
      </c>
      <c r="D1389" s="13" t="s">
        <v>7028</v>
      </c>
      <c r="E1389" s="17" t="s">
        <v>5391</v>
      </c>
    </row>
    <row r="1390" spans="1:5" ht="15.5">
      <c r="A1390" s="8" t="s">
        <v>3942</v>
      </c>
      <c r="B1390" s="12" t="s">
        <v>5392</v>
      </c>
      <c r="C1390" s="12"/>
      <c r="D1390" s="12" t="s">
        <v>678</v>
      </c>
      <c r="E1390" s="16" t="s">
        <v>5393</v>
      </c>
    </row>
    <row r="1391" spans="1:5">
      <c r="A1391" s="9" t="s">
        <v>3942</v>
      </c>
      <c r="B1391" s="13" t="s">
        <v>5394</v>
      </c>
      <c r="C1391" s="13" t="s">
        <v>5395</v>
      </c>
      <c r="D1391" s="13" t="s">
        <v>7029</v>
      </c>
      <c r="E1391" s="17" t="s">
        <v>5357</v>
      </c>
    </row>
    <row r="1392" spans="1:5">
      <c r="A1392" s="9" t="s">
        <v>3942</v>
      </c>
      <c r="B1392" s="13" t="s">
        <v>5396</v>
      </c>
      <c r="C1392" s="13" t="s">
        <v>3261</v>
      </c>
      <c r="D1392" s="13" t="s">
        <v>1026</v>
      </c>
      <c r="E1392" s="17" t="s">
        <v>4152</v>
      </c>
    </row>
    <row r="1393" spans="1:5">
      <c r="A1393" s="9" t="s">
        <v>3942</v>
      </c>
      <c r="B1393" s="13" t="s">
        <v>5399</v>
      </c>
      <c r="C1393" s="13" t="s">
        <v>3007</v>
      </c>
      <c r="D1393" s="13" t="s">
        <v>7030</v>
      </c>
      <c r="E1393" s="17" t="s">
        <v>5400</v>
      </c>
    </row>
    <row r="1394" spans="1:5">
      <c r="A1394" s="9" t="s">
        <v>3942</v>
      </c>
      <c r="B1394" s="13" t="s">
        <v>5061</v>
      </c>
      <c r="C1394" s="13" t="s">
        <v>5401</v>
      </c>
      <c r="D1394" s="13" t="s">
        <v>3039</v>
      </c>
      <c r="E1394" s="17" t="s">
        <v>572</v>
      </c>
    </row>
    <row r="1395" spans="1:5">
      <c r="A1395" s="9" t="s">
        <v>3942</v>
      </c>
      <c r="B1395" s="13" t="s">
        <v>5403</v>
      </c>
      <c r="C1395" s="13" t="s">
        <v>5404</v>
      </c>
      <c r="D1395" s="13" t="s">
        <v>5623</v>
      </c>
      <c r="E1395" s="17" t="s">
        <v>2441</v>
      </c>
    </row>
    <row r="1396" spans="1:5">
      <c r="A1396" s="9" t="s">
        <v>3942</v>
      </c>
      <c r="B1396" s="13" t="s">
        <v>5405</v>
      </c>
      <c r="C1396" s="13" t="s">
        <v>5406</v>
      </c>
      <c r="D1396" s="13" t="s">
        <v>7031</v>
      </c>
      <c r="E1396" s="17" t="s">
        <v>5407</v>
      </c>
    </row>
    <row r="1397" spans="1:5">
      <c r="A1397" s="9" t="s">
        <v>3942</v>
      </c>
      <c r="B1397" s="13" t="s">
        <v>5408</v>
      </c>
      <c r="C1397" s="13" t="s">
        <v>1378</v>
      </c>
      <c r="D1397" s="13" t="s">
        <v>1782</v>
      </c>
      <c r="E1397" s="17" t="s">
        <v>3488</v>
      </c>
    </row>
    <row r="1398" spans="1:5">
      <c r="A1398" s="9" t="s">
        <v>3942</v>
      </c>
      <c r="B1398" s="13" t="s">
        <v>707</v>
      </c>
      <c r="C1398" s="13" t="s">
        <v>1770</v>
      </c>
      <c r="D1398" s="13" t="s">
        <v>7032</v>
      </c>
      <c r="E1398" s="17" t="s">
        <v>290</v>
      </c>
    </row>
    <row r="1399" spans="1:5">
      <c r="A1399" s="9" t="s">
        <v>3942</v>
      </c>
      <c r="B1399" s="13" t="s">
        <v>5409</v>
      </c>
      <c r="C1399" s="13" t="s">
        <v>5410</v>
      </c>
      <c r="D1399" s="13" t="s">
        <v>7033</v>
      </c>
      <c r="E1399" s="17" t="s">
        <v>5412</v>
      </c>
    </row>
    <row r="1400" spans="1:5">
      <c r="A1400" s="9" t="s">
        <v>3942</v>
      </c>
      <c r="B1400" s="13" t="s">
        <v>5414</v>
      </c>
      <c r="C1400" s="13" t="s">
        <v>840</v>
      </c>
      <c r="D1400" s="13" t="s">
        <v>824</v>
      </c>
      <c r="E1400" s="17" t="s">
        <v>3018</v>
      </c>
    </row>
    <row r="1401" spans="1:5">
      <c r="A1401" s="9" t="s">
        <v>3942</v>
      </c>
      <c r="B1401" s="13" t="s">
        <v>3499</v>
      </c>
      <c r="C1401" s="13" t="s">
        <v>3196</v>
      </c>
      <c r="D1401" s="13" t="s">
        <v>7034</v>
      </c>
      <c r="E1401" s="17" t="s">
        <v>3300</v>
      </c>
    </row>
    <row r="1402" spans="1:5">
      <c r="A1402" s="9" t="s">
        <v>3942</v>
      </c>
      <c r="B1402" s="13" t="s">
        <v>3777</v>
      </c>
      <c r="C1402" s="13" t="s">
        <v>1546</v>
      </c>
      <c r="D1402" s="13" t="s">
        <v>7035</v>
      </c>
      <c r="E1402" s="17" t="s">
        <v>285</v>
      </c>
    </row>
    <row r="1403" spans="1:5">
      <c r="A1403" s="9" t="s">
        <v>3942</v>
      </c>
      <c r="B1403" s="13" t="s">
        <v>3256</v>
      </c>
      <c r="C1403" s="13" t="s">
        <v>5417</v>
      </c>
      <c r="D1403" s="13" t="s">
        <v>2266</v>
      </c>
      <c r="E1403" s="17" t="s">
        <v>5418</v>
      </c>
    </row>
    <row r="1404" spans="1:5">
      <c r="A1404" s="9" t="s">
        <v>3942</v>
      </c>
      <c r="B1404" s="13" t="s">
        <v>3276</v>
      </c>
      <c r="C1404" s="13" t="s">
        <v>5419</v>
      </c>
      <c r="D1404" s="13" t="s">
        <v>2360</v>
      </c>
      <c r="E1404" s="17" t="s">
        <v>4957</v>
      </c>
    </row>
    <row r="1405" spans="1:5">
      <c r="A1405" s="9" t="s">
        <v>3942</v>
      </c>
      <c r="B1405" s="13" t="s">
        <v>2882</v>
      </c>
      <c r="C1405" s="13" t="s">
        <v>427</v>
      </c>
      <c r="D1405" s="13" t="s">
        <v>7036</v>
      </c>
      <c r="E1405" s="17" t="s">
        <v>5420</v>
      </c>
    </row>
    <row r="1406" spans="1:5">
      <c r="A1406" s="9" t="s">
        <v>3942</v>
      </c>
      <c r="B1406" s="13" t="s">
        <v>5421</v>
      </c>
      <c r="C1406" s="13" t="s">
        <v>3737</v>
      </c>
      <c r="D1406" s="13" t="s">
        <v>4476</v>
      </c>
      <c r="E1406" s="17" t="s">
        <v>99</v>
      </c>
    </row>
    <row r="1407" spans="1:5">
      <c r="A1407" s="9" t="s">
        <v>3942</v>
      </c>
      <c r="B1407" s="13" t="s">
        <v>3051</v>
      </c>
      <c r="C1407" s="13" t="s">
        <v>5422</v>
      </c>
      <c r="D1407" s="13" t="s">
        <v>5430</v>
      </c>
      <c r="E1407" s="17" t="s">
        <v>5423</v>
      </c>
    </row>
    <row r="1408" spans="1:5">
      <c r="A1408" s="9" t="s">
        <v>3942</v>
      </c>
      <c r="B1408" s="13" t="s">
        <v>5424</v>
      </c>
      <c r="C1408" s="13" t="s">
        <v>2033</v>
      </c>
      <c r="D1408" s="13" t="s">
        <v>7037</v>
      </c>
      <c r="E1408" s="17" t="s">
        <v>5426</v>
      </c>
    </row>
    <row r="1409" spans="1:5" ht="15.5">
      <c r="A1409" s="9" t="s">
        <v>3942</v>
      </c>
      <c r="B1409" s="13" t="s">
        <v>5427</v>
      </c>
      <c r="C1409" s="13" t="s">
        <v>5429</v>
      </c>
      <c r="D1409" s="13" t="s">
        <v>1433</v>
      </c>
      <c r="E1409" s="17" t="s">
        <v>1443</v>
      </c>
    </row>
    <row r="1410" spans="1:5" ht="15.5">
      <c r="A1410" s="8" t="s">
        <v>5431</v>
      </c>
      <c r="B1410" s="12" t="s">
        <v>3779</v>
      </c>
      <c r="C1410" s="12"/>
      <c r="D1410" s="12" t="s">
        <v>4220</v>
      </c>
      <c r="E1410" s="16" t="s">
        <v>5432</v>
      </c>
    </row>
    <row r="1411" spans="1:5">
      <c r="A1411" s="9" t="s">
        <v>5431</v>
      </c>
      <c r="B1411" s="13" t="s">
        <v>1675</v>
      </c>
      <c r="C1411" s="13" t="s">
        <v>2391</v>
      </c>
      <c r="D1411" s="13" t="s">
        <v>3479</v>
      </c>
      <c r="E1411" s="17" t="s">
        <v>5434</v>
      </c>
    </row>
    <row r="1412" spans="1:5">
      <c r="A1412" s="9" t="s">
        <v>5431</v>
      </c>
      <c r="B1412" s="13" t="s">
        <v>768</v>
      </c>
      <c r="C1412" s="13" t="s">
        <v>5435</v>
      </c>
      <c r="D1412" s="13" t="s">
        <v>4491</v>
      </c>
      <c r="E1412" s="17" t="s">
        <v>1799</v>
      </c>
    </row>
    <row r="1413" spans="1:5">
      <c r="A1413" s="9" t="s">
        <v>5431</v>
      </c>
      <c r="B1413" s="13" t="s">
        <v>2968</v>
      </c>
      <c r="C1413" s="13" t="s">
        <v>5436</v>
      </c>
      <c r="D1413" s="13" t="s">
        <v>5644</v>
      </c>
      <c r="E1413" s="17" t="s">
        <v>5439</v>
      </c>
    </row>
    <row r="1414" spans="1:5">
      <c r="A1414" s="9" t="s">
        <v>5431</v>
      </c>
      <c r="B1414" s="13" t="s">
        <v>283</v>
      </c>
      <c r="C1414" s="13" t="s">
        <v>5388</v>
      </c>
      <c r="D1414" s="13" t="s">
        <v>4313</v>
      </c>
      <c r="E1414" s="17" t="s">
        <v>5440</v>
      </c>
    </row>
    <row r="1415" spans="1:5">
      <c r="A1415" s="9" t="s">
        <v>5431</v>
      </c>
      <c r="B1415" s="13" t="s">
        <v>5441</v>
      </c>
      <c r="C1415" s="13" t="s">
        <v>3877</v>
      </c>
      <c r="D1415" s="13" t="s">
        <v>1382</v>
      </c>
      <c r="E1415" s="17" t="s">
        <v>5442</v>
      </c>
    </row>
    <row r="1416" spans="1:5">
      <c r="A1416" s="9" t="s">
        <v>5431</v>
      </c>
      <c r="B1416" s="13" t="s">
        <v>5443</v>
      </c>
      <c r="C1416" s="13" t="s">
        <v>5444</v>
      </c>
      <c r="D1416" s="13" t="s">
        <v>4386</v>
      </c>
      <c r="E1416" s="17" t="s">
        <v>5446</v>
      </c>
    </row>
    <row r="1417" spans="1:5">
      <c r="A1417" s="9" t="s">
        <v>5431</v>
      </c>
      <c r="B1417" s="13" t="s">
        <v>5447</v>
      </c>
      <c r="C1417" s="13" t="s">
        <v>5449</v>
      </c>
      <c r="D1417" s="13" t="s">
        <v>7038</v>
      </c>
      <c r="E1417" s="17" t="s">
        <v>5450</v>
      </c>
    </row>
    <row r="1418" spans="1:5">
      <c r="A1418" s="9" t="s">
        <v>5431</v>
      </c>
      <c r="B1418" s="13" t="s">
        <v>3342</v>
      </c>
      <c r="C1418" s="13" t="s">
        <v>1630</v>
      </c>
      <c r="D1418" s="13" t="s">
        <v>7039</v>
      </c>
      <c r="E1418" s="17" t="s">
        <v>5451</v>
      </c>
    </row>
    <row r="1419" spans="1:5">
      <c r="A1419" s="9" t="s">
        <v>5431</v>
      </c>
      <c r="B1419" s="13" t="s">
        <v>3829</v>
      </c>
      <c r="C1419" s="13" t="s">
        <v>5453</v>
      </c>
      <c r="D1419" s="13" t="s">
        <v>875</v>
      </c>
      <c r="E1419" s="17" t="s">
        <v>5454</v>
      </c>
    </row>
    <row r="1420" spans="1:5">
      <c r="A1420" s="9" t="s">
        <v>5431</v>
      </c>
      <c r="B1420" s="13" t="s">
        <v>991</v>
      </c>
      <c r="C1420" s="13" t="s">
        <v>5456</v>
      </c>
      <c r="D1420" s="13" t="s">
        <v>7040</v>
      </c>
      <c r="E1420" s="17" t="s">
        <v>5458</v>
      </c>
    </row>
    <row r="1421" spans="1:5">
      <c r="A1421" s="9" t="s">
        <v>5431</v>
      </c>
      <c r="B1421" s="13" t="s">
        <v>5271</v>
      </c>
      <c r="C1421" s="13" t="s">
        <v>5459</v>
      </c>
      <c r="D1421" s="13" t="s">
        <v>5550</v>
      </c>
      <c r="E1421" s="17" t="s">
        <v>2235</v>
      </c>
    </row>
    <row r="1422" spans="1:5">
      <c r="A1422" s="9" t="s">
        <v>5431</v>
      </c>
      <c r="B1422" s="13" t="s">
        <v>2758</v>
      </c>
      <c r="C1422" s="13" t="s">
        <v>5460</v>
      </c>
      <c r="D1422" s="13" t="s">
        <v>4162</v>
      </c>
      <c r="E1422" s="17" t="s">
        <v>5461</v>
      </c>
    </row>
    <row r="1423" spans="1:5">
      <c r="A1423" s="9" t="s">
        <v>5431</v>
      </c>
      <c r="B1423" s="13" t="s">
        <v>54</v>
      </c>
      <c r="C1423" s="13" t="s">
        <v>248</v>
      </c>
      <c r="D1423" s="13" t="s">
        <v>4015</v>
      </c>
      <c r="E1423" s="17" t="s">
        <v>2296</v>
      </c>
    </row>
    <row r="1424" spans="1:5">
      <c r="A1424" s="9" t="s">
        <v>5431</v>
      </c>
      <c r="B1424" s="13" t="s">
        <v>5462</v>
      </c>
      <c r="C1424" s="13" t="s">
        <v>1320</v>
      </c>
      <c r="D1424" s="13" t="s">
        <v>6785</v>
      </c>
      <c r="E1424" s="17" t="s">
        <v>5464</v>
      </c>
    </row>
    <row r="1425" spans="1:5">
      <c r="A1425" s="9" t="s">
        <v>5431</v>
      </c>
      <c r="B1425" s="13" t="s">
        <v>5465</v>
      </c>
      <c r="C1425" s="13" t="s">
        <v>5466</v>
      </c>
      <c r="D1425" s="13" t="s">
        <v>7041</v>
      </c>
      <c r="E1425" s="17" t="s">
        <v>5467</v>
      </c>
    </row>
    <row r="1426" spans="1:5">
      <c r="A1426" s="9" t="s">
        <v>5431</v>
      </c>
      <c r="B1426" s="13" t="s">
        <v>5469</v>
      </c>
      <c r="C1426" s="13" t="s">
        <v>970</v>
      </c>
      <c r="D1426" s="13" t="s">
        <v>7042</v>
      </c>
      <c r="E1426" s="17" t="s">
        <v>2534</v>
      </c>
    </row>
    <row r="1427" spans="1:5">
      <c r="A1427" s="9" t="s">
        <v>5431</v>
      </c>
      <c r="B1427" s="13" t="s">
        <v>5470</v>
      </c>
      <c r="C1427" s="13" t="s">
        <v>5473</v>
      </c>
      <c r="D1427" s="13" t="s">
        <v>7043</v>
      </c>
      <c r="E1427" s="17" t="s">
        <v>5474</v>
      </c>
    </row>
    <row r="1428" spans="1:5">
      <c r="A1428" s="9" t="s">
        <v>5431</v>
      </c>
      <c r="B1428" s="13" t="s">
        <v>3920</v>
      </c>
      <c r="C1428" s="13" t="s">
        <v>3949</v>
      </c>
      <c r="D1428" s="13" t="s">
        <v>5040</v>
      </c>
      <c r="E1428" s="17" t="s">
        <v>119</v>
      </c>
    </row>
    <row r="1429" spans="1:5">
      <c r="A1429" s="9" t="s">
        <v>5431</v>
      </c>
      <c r="B1429" s="13" t="s">
        <v>5475</v>
      </c>
      <c r="C1429" s="13" t="s">
        <v>5476</v>
      </c>
      <c r="D1429" s="13" t="s">
        <v>445</v>
      </c>
      <c r="E1429" s="17" t="s">
        <v>5477</v>
      </c>
    </row>
    <row r="1430" spans="1:5">
      <c r="A1430" s="9" t="s">
        <v>5431</v>
      </c>
      <c r="B1430" s="13" t="s">
        <v>5478</v>
      </c>
      <c r="C1430" s="13" t="s">
        <v>5480</v>
      </c>
      <c r="D1430" s="13" t="s">
        <v>2065</v>
      </c>
      <c r="E1430" s="17" t="s">
        <v>4928</v>
      </c>
    </row>
    <row r="1431" spans="1:5">
      <c r="A1431" s="9" t="s">
        <v>5431</v>
      </c>
      <c r="B1431" s="13" t="s">
        <v>2596</v>
      </c>
      <c r="C1431" s="13" t="s">
        <v>5481</v>
      </c>
      <c r="D1431" s="13" t="s">
        <v>7044</v>
      </c>
      <c r="E1431" s="17" t="s">
        <v>5482</v>
      </c>
    </row>
    <row r="1432" spans="1:5">
      <c r="A1432" s="9" t="s">
        <v>5431</v>
      </c>
      <c r="B1432" s="13" t="s">
        <v>5483</v>
      </c>
      <c r="C1432" s="13" t="s">
        <v>5484</v>
      </c>
      <c r="D1432" s="13" t="s">
        <v>1141</v>
      </c>
      <c r="E1432" s="17" t="s">
        <v>3973</v>
      </c>
    </row>
    <row r="1433" spans="1:5">
      <c r="A1433" s="9" t="s">
        <v>5431</v>
      </c>
      <c r="B1433" s="13" t="s">
        <v>4202</v>
      </c>
      <c r="C1433" s="13" t="s">
        <v>2986</v>
      </c>
      <c r="D1433" s="13" t="s">
        <v>6376</v>
      </c>
      <c r="E1433" s="17" t="s">
        <v>781</v>
      </c>
    </row>
    <row r="1434" spans="1:5" ht="15.5">
      <c r="A1434" s="9" t="s">
        <v>5431</v>
      </c>
      <c r="B1434" s="13" t="s">
        <v>171</v>
      </c>
      <c r="C1434" s="13" t="s">
        <v>5485</v>
      </c>
      <c r="D1434" s="13" t="s">
        <v>7045</v>
      </c>
      <c r="E1434" s="17" t="s">
        <v>5488</v>
      </c>
    </row>
    <row r="1435" spans="1:5" ht="15.5">
      <c r="A1435" s="8" t="s">
        <v>5310</v>
      </c>
      <c r="B1435" s="12" t="s">
        <v>4084</v>
      </c>
      <c r="C1435" s="12"/>
      <c r="D1435" s="12" t="s">
        <v>7046</v>
      </c>
      <c r="E1435" s="16" t="s">
        <v>5489</v>
      </c>
    </row>
    <row r="1436" spans="1:5">
      <c r="A1436" s="9" t="s">
        <v>5310</v>
      </c>
      <c r="B1436" s="13" t="s">
        <v>5490</v>
      </c>
      <c r="C1436" s="13" t="s">
        <v>5491</v>
      </c>
      <c r="D1436" s="13" t="s">
        <v>7047</v>
      </c>
      <c r="E1436" s="17" t="s">
        <v>5493</v>
      </c>
    </row>
    <row r="1437" spans="1:5">
      <c r="A1437" s="9" t="s">
        <v>5310</v>
      </c>
      <c r="B1437" s="13" t="s">
        <v>5495</v>
      </c>
      <c r="C1437" s="13" t="s">
        <v>5496</v>
      </c>
      <c r="D1437" s="13" t="s">
        <v>4146</v>
      </c>
      <c r="E1437" s="17" t="s">
        <v>1405</v>
      </c>
    </row>
    <row r="1438" spans="1:5">
      <c r="A1438" s="9" t="s">
        <v>5310</v>
      </c>
      <c r="B1438" s="13" t="s">
        <v>3824</v>
      </c>
      <c r="C1438" s="13" t="s">
        <v>5498</v>
      </c>
      <c r="D1438" s="13" t="s">
        <v>5104</v>
      </c>
      <c r="E1438" s="17" t="s">
        <v>3250</v>
      </c>
    </row>
    <row r="1439" spans="1:5">
      <c r="A1439" s="9" t="s">
        <v>5310</v>
      </c>
      <c r="B1439" s="13" t="s">
        <v>5499</v>
      </c>
      <c r="C1439" s="13" t="s">
        <v>4128</v>
      </c>
      <c r="D1439" s="13" t="s">
        <v>7048</v>
      </c>
      <c r="E1439" s="17" t="s">
        <v>4880</v>
      </c>
    </row>
    <row r="1440" spans="1:5">
      <c r="A1440" s="9" t="s">
        <v>5310</v>
      </c>
      <c r="B1440" s="13" t="s">
        <v>5500</v>
      </c>
      <c r="C1440" s="13" t="s">
        <v>949</v>
      </c>
      <c r="D1440" s="13" t="s">
        <v>6250</v>
      </c>
      <c r="E1440" s="17" t="s">
        <v>3340</v>
      </c>
    </row>
    <row r="1441" spans="1:5">
      <c r="A1441" s="9" t="s">
        <v>5310</v>
      </c>
      <c r="B1441" s="13" t="s">
        <v>5457</v>
      </c>
      <c r="C1441" s="13" t="s">
        <v>1014</v>
      </c>
      <c r="D1441" s="13" t="s">
        <v>6870</v>
      </c>
      <c r="E1441" s="17" t="s">
        <v>5501</v>
      </c>
    </row>
    <row r="1442" spans="1:5">
      <c r="A1442" s="9" t="s">
        <v>5310</v>
      </c>
      <c r="B1442" s="13" t="s">
        <v>5116</v>
      </c>
      <c r="C1442" s="13" t="s">
        <v>5502</v>
      </c>
      <c r="D1442" s="13" t="s">
        <v>2832</v>
      </c>
      <c r="E1442" s="17" t="s">
        <v>5503</v>
      </c>
    </row>
    <row r="1443" spans="1:5">
      <c r="A1443" s="9" t="s">
        <v>5310</v>
      </c>
      <c r="B1443" s="13" t="s">
        <v>1243</v>
      </c>
      <c r="C1443" s="13" t="s">
        <v>3354</v>
      </c>
      <c r="D1443" s="13" t="s">
        <v>3574</v>
      </c>
      <c r="E1443" s="17" t="s">
        <v>5504</v>
      </c>
    </row>
    <row r="1444" spans="1:5">
      <c r="A1444" s="9" t="s">
        <v>5310</v>
      </c>
      <c r="B1444" s="13" t="s">
        <v>1911</v>
      </c>
      <c r="C1444" s="13" t="s">
        <v>5506</v>
      </c>
      <c r="D1444" s="13" t="s">
        <v>2803</v>
      </c>
      <c r="E1444" s="17" t="s">
        <v>3493</v>
      </c>
    </row>
    <row r="1445" spans="1:5">
      <c r="A1445" s="9" t="s">
        <v>5310</v>
      </c>
      <c r="B1445" s="13" t="s">
        <v>5508</v>
      </c>
      <c r="C1445" s="13" t="s">
        <v>5510</v>
      </c>
      <c r="D1445" s="13" t="s">
        <v>5509</v>
      </c>
      <c r="E1445" s="17" t="s">
        <v>5512</v>
      </c>
    </row>
    <row r="1446" spans="1:5">
      <c r="A1446" s="9" t="s">
        <v>5310</v>
      </c>
      <c r="B1446" s="13" t="s">
        <v>5205</v>
      </c>
      <c r="C1446" s="13" t="s">
        <v>4403</v>
      </c>
      <c r="D1446" s="13" t="s">
        <v>6636</v>
      </c>
      <c r="E1446" s="17" t="s">
        <v>3452</v>
      </c>
    </row>
    <row r="1447" spans="1:5">
      <c r="A1447" s="9" t="s">
        <v>5310</v>
      </c>
      <c r="B1447" s="13" t="s">
        <v>5513</v>
      </c>
      <c r="C1447" s="13" t="s">
        <v>5514</v>
      </c>
      <c r="D1447" s="13" t="s">
        <v>7049</v>
      </c>
      <c r="E1447" s="17" t="s">
        <v>5515</v>
      </c>
    </row>
    <row r="1448" spans="1:5">
      <c r="A1448" s="9" t="s">
        <v>5310</v>
      </c>
      <c r="B1448" s="13" t="s">
        <v>5516</v>
      </c>
      <c r="C1448" s="13" t="s">
        <v>3217</v>
      </c>
      <c r="D1448" s="13" t="s">
        <v>3889</v>
      </c>
      <c r="E1448" s="17" t="s">
        <v>5517</v>
      </c>
    </row>
    <row r="1449" spans="1:5">
      <c r="A1449" s="9" t="s">
        <v>5310</v>
      </c>
      <c r="B1449" s="13" t="s">
        <v>5518</v>
      </c>
      <c r="C1449" s="13" t="s">
        <v>5521</v>
      </c>
      <c r="D1449" s="13" t="s">
        <v>1594</v>
      </c>
      <c r="E1449" s="17" t="s">
        <v>5522</v>
      </c>
    </row>
    <row r="1450" spans="1:5">
      <c r="A1450" s="9" t="s">
        <v>5310</v>
      </c>
      <c r="B1450" s="13" t="s">
        <v>5525</v>
      </c>
      <c r="C1450" s="13" t="s">
        <v>5527</v>
      </c>
      <c r="D1450" s="13" t="s">
        <v>7050</v>
      </c>
      <c r="E1450" s="17" t="s">
        <v>2154</v>
      </c>
    </row>
    <row r="1451" spans="1:5">
      <c r="A1451" s="9" t="s">
        <v>5310</v>
      </c>
      <c r="B1451" s="13" t="s">
        <v>2448</v>
      </c>
      <c r="C1451" s="13" t="s">
        <v>5528</v>
      </c>
      <c r="D1451" s="13" t="s">
        <v>2367</v>
      </c>
      <c r="E1451" s="17" t="s">
        <v>5529</v>
      </c>
    </row>
    <row r="1452" spans="1:5" ht="15.5">
      <c r="A1452" s="9" t="s">
        <v>5310</v>
      </c>
      <c r="B1452" s="13" t="s">
        <v>362</v>
      </c>
      <c r="C1452" s="13" t="s">
        <v>5530</v>
      </c>
      <c r="D1452" s="13" t="s">
        <v>7051</v>
      </c>
      <c r="E1452" s="17" t="s">
        <v>5531</v>
      </c>
    </row>
    <row r="1453" spans="1:5" ht="15.5">
      <c r="A1453" s="8" t="s">
        <v>5532</v>
      </c>
      <c r="B1453" s="12" t="s">
        <v>1709</v>
      </c>
      <c r="C1453" s="12"/>
      <c r="D1453" s="12" t="s">
        <v>5209</v>
      </c>
      <c r="E1453" s="16" t="s">
        <v>5533</v>
      </c>
    </row>
    <row r="1454" spans="1:5">
      <c r="A1454" s="9" t="s">
        <v>5532</v>
      </c>
      <c r="B1454" s="13" t="s">
        <v>5534</v>
      </c>
      <c r="C1454" s="13" t="s">
        <v>2558</v>
      </c>
      <c r="D1454" s="13" t="s">
        <v>7053</v>
      </c>
      <c r="E1454" s="17" t="s">
        <v>5536</v>
      </c>
    </row>
    <row r="1455" spans="1:5">
      <c r="A1455" s="9" t="s">
        <v>5532</v>
      </c>
      <c r="B1455" s="13" t="s">
        <v>2620</v>
      </c>
      <c r="C1455" s="13" t="s">
        <v>1919</v>
      </c>
      <c r="D1455" s="13" t="s">
        <v>7054</v>
      </c>
      <c r="E1455" s="17" t="s">
        <v>4903</v>
      </c>
    </row>
    <row r="1456" spans="1:5">
      <c r="A1456" s="9" t="s">
        <v>5532</v>
      </c>
      <c r="B1456" s="13" t="s">
        <v>5537</v>
      </c>
      <c r="C1456" s="13" t="s">
        <v>5539</v>
      </c>
      <c r="D1456" s="13" t="s">
        <v>1</v>
      </c>
      <c r="E1456" s="17" t="s">
        <v>3919</v>
      </c>
    </row>
    <row r="1457" spans="1:5">
      <c r="A1457" s="9" t="s">
        <v>5532</v>
      </c>
      <c r="B1457" s="13" t="s">
        <v>5540</v>
      </c>
      <c r="C1457" s="13" t="s">
        <v>5541</v>
      </c>
      <c r="D1457" s="13" t="s">
        <v>7055</v>
      </c>
      <c r="E1457" s="17" t="s">
        <v>5237</v>
      </c>
    </row>
    <row r="1458" spans="1:5">
      <c r="A1458" s="9" t="s">
        <v>5532</v>
      </c>
      <c r="B1458" s="13" t="s">
        <v>5542</v>
      </c>
      <c r="C1458" s="13" t="s">
        <v>5544</v>
      </c>
      <c r="D1458" s="13" t="s">
        <v>7056</v>
      </c>
      <c r="E1458" s="17" t="s">
        <v>3395</v>
      </c>
    </row>
    <row r="1459" spans="1:5">
      <c r="A1459" s="9" t="s">
        <v>5532</v>
      </c>
      <c r="B1459" s="13" t="s">
        <v>5545</v>
      </c>
      <c r="C1459" s="13" t="s">
        <v>5546</v>
      </c>
      <c r="D1459" s="13" t="s">
        <v>1548</v>
      </c>
      <c r="E1459" s="17" t="s">
        <v>5547</v>
      </c>
    </row>
    <row r="1460" spans="1:5">
      <c r="A1460" s="9" t="s">
        <v>5532</v>
      </c>
      <c r="B1460" s="13" t="s">
        <v>5548</v>
      </c>
      <c r="C1460" s="13" t="s">
        <v>5549</v>
      </c>
      <c r="D1460" s="13" t="s">
        <v>7057</v>
      </c>
      <c r="E1460" s="17" t="s">
        <v>4574</v>
      </c>
    </row>
    <row r="1461" spans="1:5">
      <c r="A1461" s="9" t="s">
        <v>5532</v>
      </c>
      <c r="B1461" s="13" t="s">
        <v>516</v>
      </c>
      <c r="C1461" s="13" t="s">
        <v>5551</v>
      </c>
      <c r="D1461" s="13" t="s">
        <v>3321</v>
      </c>
      <c r="E1461" s="17" t="s">
        <v>23</v>
      </c>
    </row>
    <row r="1462" spans="1:5">
      <c r="A1462" s="9" t="s">
        <v>5532</v>
      </c>
      <c r="B1462" s="13" t="s">
        <v>1454</v>
      </c>
      <c r="C1462" s="13" t="s">
        <v>5554</v>
      </c>
      <c r="D1462" s="13" t="s">
        <v>182</v>
      </c>
      <c r="E1462" s="17" t="s">
        <v>5319</v>
      </c>
    </row>
    <row r="1463" spans="1:5">
      <c r="A1463" s="9" t="s">
        <v>5532</v>
      </c>
      <c r="B1463" s="13" t="s">
        <v>1986</v>
      </c>
      <c r="C1463" s="13" t="s">
        <v>5556</v>
      </c>
      <c r="D1463" s="13" t="s">
        <v>5842</v>
      </c>
      <c r="E1463" s="17" t="s">
        <v>5558</v>
      </c>
    </row>
    <row r="1464" spans="1:5">
      <c r="A1464" s="9" t="s">
        <v>5532</v>
      </c>
      <c r="B1464" s="13" t="s">
        <v>2053</v>
      </c>
      <c r="C1464" s="13" t="s">
        <v>5560</v>
      </c>
      <c r="D1464" s="13" t="s">
        <v>3991</v>
      </c>
      <c r="E1464" s="17" t="s">
        <v>5472</v>
      </c>
    </row>
    <row r="1465" spans="1:5">
      <c r="A1465" s="9" t="s">
        <v>5532</v>
      </c>
      <c r="B1465" s="13" t="s">
        <v>4004</v>
      </c>
      <c r="C1465" s="13" t="s">
        <v>5562</v>
      </c>
      <c r="D1465" s="13" t="s">
        <v>7058</v>
      </c>
      <c r="E1465" s="17" t="s">
        <v>5563</v>
      </c>
    </row>
    <row r="1466" spans="1:5">
      <c r="A1466" s="9" t="s">
        <v>5532</v>
      </c>
      <c r="B1466" s="13" t="s">
        <v>5564</v>
      </c>
      <c r="C1466" s="13" t="s">
        <v>5565</v>
      </c>
      <c r="D1466" s="13" t="s">
        <v>7059</v>
      </c>
      <c r="E1466" s="17" t="s">
        <v>4931</v>
      </c>
    </row>
    <row r="1467" spans="1:5">
      <c r="A1467" s="9" t="s">
        <v>5532</v>
      </c>
      <c r="B1467" s="13" t="s">
        <v>701</v>
      </c>
      <c r="C1467" s="13" t="s">
        <v>5566</v>
      </c>
      <c r="D1467" s="13" t="s">
        <v>4730</v>
      </c>
      <c r="E1467" s="17" t="s">
        <v>5567</v>
      </c>
    </row>
    <row r="1468" spans="1:5">
      <c r="A1468" s="9" t="s">
        <v>5532</v>
      </c>
      <c r="B1468" s="13" t="s">
        <v>5569</v>
      </c>
      <c r="C1468" s="13" t="s">
        <v>5570</v>
      </c>
      <c r="D1468" s="13" t="s">
        <v>917</v>
      </c>
      <c r="E1468" s="17" t="s">
        <v>4352</v>
      </c>
    </row>
    <row r="1469" spans="1:5">
      <c r="A1469" s="9" t="s">
        <v>5532</v>
      </c>
      <c r="B1469" s="13" t="s">
        <v>5571</v>
      </c>
      <c r="C1469" s="13" t="s">
        <v>5573</v>
      </c>
      <c r="D1469" s="13" t="s">
        <v>7060</v>
      </c>
      <c r="E1469" s="17" t="s">
        <v>3433</v>
      </c>
    </row>
    <row r="1470" spans="1:5">
      <c r="A1470" s="9" t="s">
        <v>5532</v>
      </c>
      <c r="B1470" s="13" t="s">
        <v>5575</v>
      </c>
      <c r="C1470" s="13" t="s">
        <v>5463</v>
      </c>
      <c r="D1470" s="13" t="s">
        <v>7061</v>
      </c>
      <c r="E1470" s="17" t="s">
        <v>4147</v>
      </c>
    </row>
    <row r="1471" spans="1:5">
      <c r="A1471" s="9" t="s">
        <v>5532</v>
      </c>
      <c r="B1471" s="13" t="s">
        <v>5577</v>
      </c>
      <c r="C1471" s="13" t="s">
        <v>5579</v>
      </c>
      <c r="D1471" s="13" t="s">
        <v>752</v>
      </c>
      <c r="E1471" s="17" t="s">
        <v>5580</v>
      </c>
    </row>
    <row r="1472" spans="1:5">
      <c r="A1472" s="9" t="s">
        <v>5532</v>
      </c>
      <c r="B1472" s="13" t="s">
        <v>3937</v>
      </c>
      <c r="C1472" s="13" t="s">
        <v>4842</v>
      </c>
      <c r="D1472" s="13" t="s">
        <v>7062</v>
      </c>
      <c r="E1472" s="17" t="s">
        <v>313</v>
      </c>
    </row>
    <row r="1473" spans="1:5" ht="15.5">
      <c r="A1473" s="9" t="s">
        <v>5532</v>
      </c>
      <c r="B1473" s="13" t="s">
        <v>2742</v>
      </c>
      <c r="C1473" s="13" t="s">
        <v>5581</v>
      </c>
      <c r="D1473" s="13" t="s">
        <v>7063</v>
      </c>
      <c r="E1473" s="17" t="s">
        <v>5582</v>
      </c>
    </row>
    <row r="1474" spans="1:5" ht="15.5">
      <c r="A1474" s="8" t="s">
        <v>4290</v>
      </c>
      <c r="B1474" s="12" t="s">
        <v>5583</v>
      </c>
      <c r="C1474" s="12"/>
      <c r="D1474" s="12" t="s">
        <v>3406</v>
      </c>
      <c r="E1474" s="16" t="s">
        <v>5584</v>
      </c>
    </row>
    <row r="1475" spans="1:5">
      <c r="A1475" s="9" t="s">
        <v>4290</v>
      </c>
      <c r="B1475" s="13" t="s">
        <v>5585</v>
      </c>
      <c r="C1475" s="13" t="s">
        <v>2257</v>
      </c>
      <c r="D1475" s="13" t="s">
        <v>7065</v>
      </c>
      <c r="E1475" s="17" t="s">
        <v>3595</v>
      </c>
    </row>
    <row r="1476" spans="1:5">
      <c r="A1476" s="9" t="s">
        <v>4290</v>
      </c>
      <c r="B1476" s="13" t="s">
        <v>5586</v>
      </c>
      <c r="C1476" s="13" t="s">
        <v>3178</v>
      </c>
      <c r="D1476" s="13" t="s">
        <v>1971</v>
      </c>
      <c r="E1476" s="17" t="s">
        <v>5589</v>
      </c>
    </row>
    <row r="1477" spans="1:5">
      <c r="A1477" s="9" t="s">
        <v>4290</v>
      </c>
      <c r="B1477" s="13" t="s">
        <v>2875</v>
      </c>
      <c r="C1477" s="13" t="s">
        <v>3141</v>
      </c>
      <c r="D1477" s="13" t="s">
        <v>7066</v>
      </c>
      <c r="E1477" s="17" t="s">
        <v>5591</v>
      </c>
    </row>
    <row r="1478" spans="1:5">
      <c r="A1478" s="9" t="s">
        <v>4290</v>
      </c>
      <c r="B1478" s="13" t="s">
        <v>5592</v>
      </c>
      <c r="C1478" s="13" t="s">
        <v>3392</v>
      </c>
      <c r="D1478" s="13" t="s">
        <v>7067</v>
      </c>
      <c r="E1478" s="17" t="s">
        <v>5594</v>
      </c>
    </row>
    <row r="1479" spans="1:5">
      <c r="A1479" s="9" t="s">
        <v>4290</v>
      </c>
      <c r="B1479" s="13" t="s">
        <v>1865</v>
      </c>
      <c r="C1479" s="13" t="s">
        <v>5595</v>
      </c>
      <c r="D1479" s="13" t="s">
        <v>6966</v>
      </c>
      <c r="E1479" s="17" t="s">
        <v>607</v>
      </c>
    </row>
    <row r="1480" spans="1:5">
      <c r="A1480" s="9" t="s">
        <v>4290</v>
      </c>
      <c r="B1480" s="13" t="s">
        <v>5597</v>
      </c>
      <c r="C1480" s="13" t="s">
        <v>5598</v>
      </c>
      <c r="D1480" s="13" t="s">
        <v>7068</v>
      </c>
      <c r="E1480" s="17" t="s">
        <v>1486</v>
      </c>
    </row>
    <row r="1481" spans="1:5">
      <c r="A1481" s="9" t="s">
        <v>4290</v>
      </c>
      <c r="B1481" s="13" t="s">
        <v>3050</v>
      </c>
      <c r="C1481" s="13" t="s">
        <v>5091</v>
      </c>
      <c r="D1481" s="13" t="s">
        <v>7070</v>
      </c>
      <c r="E1481" s="17" t="s">
        <v>3065</v>
      </c>
    </row>
    <row r="1482" spans="1:5">
      <c r="A1482" s="9" t="s">
        <v>4290</v>
      </c>
      <c r="B1482" s="13" t="s">
        <v>5599</v>
      </c>
      <c r="C1482" s="13" t="s">
        <v>4082</v>
      </c>
      <c r="D1482" s="13" t="s">
        <v>7071</v>
      </c>
      <c r="E1482" s="17" t="s">
        <v>5600</v>
      </c>
    </row>
    <row r="1483" spans="1:5">
      <c r="A1483" s="9" t="s">
        <v>4290</v>
      </c>
      <c r="B1483" s="13" t="s">
        <v>5601</v>
      </c>
      <c r="C1483" s="13" t="s">
        <v>3998</v>
      </c>
      <c r="D1483" s="13" t="s">
        <v>5813</v>
      </c>
      <c r="E1483" s="17" t="s">
        <v>5602</v>
      </c>
    </row>
    <row r="1484" spans="1:5">
      <c r="A1484" s="9" t="s">
        <v>4290</v>
      </c>
      <c r="B1484" s="13" t="s">
        <v>5603</v>
      </c>
      <c r="C1484" s="13" t="s">
        <v>2747</v>
      </c>
      <c r="D1484" s="13" t="s">
        <v>7072</v>
      </c>
      <c r="E1484" s="17" t="s">
        <v>2330</v>
      </c>
    </row>
    <row r="1485" spans="1:5">
      <c r="A1485" s="9" t="s">
        <v>4290</v>
      </c>
      <c r="B1485" s="13" t="s">
        <v>5604</v>
      </c>
      <c r="C1485" s="13" t="s">
        <v>5605</v>
      </c>
      <c r="D1485" s="13" t="s">
        <v>7073</v>
      </c>
      <c r="E1485" s="17" t="s">
        <v>5606</v>
      </c>
    </row>
    <row r="1486" spans="1:5">
      <c r="A1486" s="9" t="s">
        <v>4290</v>
      </c>
      <c r="B1486" s="13" t="s">
        <v>2202</v>
      </c>
      <c r="C1486" s="13" t="s">
        <v>3836</v>
      </c>
      <c r="D1486" s="13" t="s">
        <v>3176</v>
      </c>
      <c r="E1486" s="17" t="s">
        <v>5608</v>
      </c>
    </row>
    <row r="1487" spans="1:5">
      <c r="A1487" s="9" t="s">
        <v>4290</v>
      </c>
      <c r="B1487" s="13" t="s">
        <v>5609</v>
      </c>
      <c r="C1487" s="13" t="s">
        <v>1916</v>
      </c>
      <c r="D1487" s="13" t="s">
        <v>7074</v>
      </c>
      <c r="E1487" s="17" t="s">
        <v>5610</v>
      </c>
    </row>
    <row r="1488" spans="1:5">
      <c r="A1488" s="9" t="s">
        <v>4290</v>
      </c>
      <c r="B1488" s="13" t="s">
        <v>1929</v>
      </c>
      <c r="C1488" s="13" t="s">
        <v>5611</v>
      </c>
      <c r="D1488" s="13" t="s">
        <v>5641</v>
      </c>
      <c r="E1488" s="17" t="s">
        <v>5612</v>
      </c>
    </row>
    <row r="1489" spans="1:5">
      <c r="A1489" s="9" t="s">
        <v>4290</v>
      </c>
      <c r="B1489" s="13" t="s">
        <v>4298</v>
      </c>
      <c r="C1489" s="13" t="s">
        <v>2635</v>
      </c>
      <c r="D1489" s="13" t="s">
        <v>6285</v>
      </c>
      <c r="E1489" s="17" t="s">
        <v>5614</v>
      </c>
    </row>
    <row r="1490" spans="1:5">
      <c r="A1490" s="9" t="s">
        <v>4290</v>
      </c>
      <c r="B1490" s="13" t="s">
        <v>4803</v>
      </c>
      <c r="C1490" s="13" t="s">
        <v>5615</v>
      </c>
      <c r="D1490" s="13" t="s">
        <v>7075</v>
      </c>
      <c r="E1490" s="17" t="s">
        <v>3542</v>
      </c>
    </row>
    <row r="1491" spans="1:5">
      <c r="A1491" s="9" t="s">
        <v>4290</v>
      </c>
      <c r="B1491" s="13" t="s">
        <v>5616</v>
      </c>
      <c r="C1491" s="13" t="s">
        <v>2679</v>
      </c>
      <c r="D1491" s="13" t="s">
        <v>7076</v>
      </c>
      <c r="E1491" s="17" t="s">
        <v>5617</v>
      </c>
    </row>
    <row r="1492" spans="1:5">
      <c r="A1492" s="9" t="s">
        <v>4290</v>
      </c>
      <c r="B1492" s="13" t="s">
        <v>4514</v>
      </c>
      <c r="C1492" s="13" t="s">
        <v>1656</v>
      </c>
      <c r="D1492" s="13" t="s">
        <v>7077</v>
      </c>
      <c r="E1492" s="17" t="s">
        <v>5618</v>
      </c>
    </row>
    <row r="1493" spans="1:5">
      <c r="A1493" s="9" t="s">
        <v>4290</v>
      </c>
      <c r="B1493" s="13" t="s">
        <v>3538</v>
      </c>
      <c r="C1493" s="13" t="s">
        <v>2270</v>
      </c>
      <c r="D1493" s="13" t="s">
        <v>6791</v>
      </c>
      <c r="E1493" s="17" t="s">
        <v>5620</v>
      </c>
    </row>
    <row r="1494" spans="1:5">
      <c r="A1494" s="9" t="s">
        <v>4290</v>
      </c>
      <c r="B1494" s="13" t="s">
        <v>5621</v>
      </c>
      <c r="C1494" s="13" t="s">
        <v>5622</v>
      </c>
      <c r="D1494" s="13" t="s">
        <v>4215</v>
      </c>
      <c r="E1494" s="17" t="s">
        <v>515</v>
      </c>
    </row>
    <row r="1495" spans="1:5">
      <c r="A1495" s="9" t="s">
        <v>4290</v>
      </c>
      <c r="B1495" s="13" t="s">
        <v>3687</v>
      </c>
      <c r="C1495" s="13" t="s">
        <v>5624</v>
      </c>
      <c r="D1495" s="13" t="s">
        <v>7078</v>
      </c>
      <c r="E1495" s="17" t="s">
        <v>5625</v>
      </c>
    </row>
    <row r="1496" spans="1:5">
      <c r="A1496" s="9" t="s">
        <v>4290</v>
      </c>
      <c r="B1496" s="13" t="s">
        <v>2714</v>
      </c>
      <c r="C1496" s="13" t="s">
        <v>1119</v>
      </c>
      <c r="D1496" s="13" t="s">
        <v>7079</v>
      </c>
      <c r="E1496" s="17" t="s">
        <v>3154</v>
      </c>
    </row>
    <row r="1497" spans="1:5">
      <c r="A1497" s="9" t="s">
        <v>4290</v>
      </c>
      <c r="B1497" s="13" t="s">
        <v>5628</v>
      </c>
      <c r="C1497" s="13" t="s">
        <v>5630</v>
      </c>
      <c r="D1497" s="13" t="s">
        <v>4286</v>
      </c>
      <c r="E1497" s="17" t="s">
        <v>5631</v>
      </c>
    </row>
    <row r="1498" spans="1:5">
      <c r="A1498" s="9" t="s">
        <v>4290</v>
      </c>
      <c r="B1498" s="13" t="s">
        <v>5632</v>
      </c>
      <c r="C1498" s="13" t="s">
        <v>5633</v>
      </c>
      <c r="D1498" s="13" t="s">
        <v>7080</v>
      </c>
      <c r="E1498" s="17" t="s">
        <v>5634</v>
      </c>
    </row>
    <row r="1499" spans="1:5">
      <c r="A1499" s="9" t="s">
        <v>4290</v>
      </c>
      <c r="B1499" s="13" t="s">
        <v>3717</v>
      </c>
      <c r="C1499" s="13" t="s">
        <v>360</v>
      </c>
      <c r="D1499" s="13" t="s">
        <v>6511</v>
      </c>
      <c r="E1499" s="17" t="s">
        <v>5635</v>
      </c>
    </row>
    <row r="1500" spans="1:5">
      <c r="A1500" s="9" t="s">
        <v>4290</v>
      </c>
      <c r="B1500" s="13" t="s">
        <v>964</v>
      </c>
      <c r="C1500" s="13" t="s">
        <v>5252</v>
      </c>
      <c r="D1500" s="13" t="s">
        <v>5486</v>
      </c>
      <c r="E1500" s="17" t="s">
        <v>1165</v>
      </c>
    </row>
    <row r="1501" spans="1:5">
      <c r="A1501" s="9" t="s">
        <v>4290</v>
      </c>
      <c r="B1501" s="13" t="s">
        <v>5636</v>
      </c>
      <c r="C1501" s="13" t="s">
        <v>5637</v>
      </c>
      <c r="D1501" s="13" t="s">
        <v>7081</v>
      </c>
      <c r="E1501" s="17" t="s">
        <v>5639</v>
      </c>
    </row>
    <row r="1502" spans="1:5">
      <c r="A1502" s="9" t="s">
        <v>4290</v>
      </c>
      <c r="B1502" s="13" t="s">
        <v>5640</v>
      </c>
      <c r="C1502" s="13" t="s">
        <v>277</v>
      </c>
      <c r="D1502" s="13" t="s">
        <v>7082</v>
      </c>
      <c r="E1502" s="17" t="s">
        <v>5642</v>
      </c>
    </row>
    <row r="1503" spans="1:5">
      <c r="A1503" s="9" t="s">
        <v>4290</v>
      </c>
      <c r="B1503" s="13" t="s">
        <v>5643</v>
      </c>
      <c r="C1503" s="13" t="s">
        <v>4362</v>
      </c>
      <c r="D1503" s="13" t="s">
        <v>4046</v>
      </c>
      <c r="E1503" s="17" t="s">
        <v>195</v>
      </c>
    </row>
    <row r="1504" spans="1:5">
      <c r="A1504" s="9" t="s">
        <v>4290</v>
      </c>
      <c r="B1504" s="13" t="s">
        <v>5645</v>
      </c>
      <c r="C1504" s="13" t="s">
        <v>4550</v>
      </c>
      <c r="D1504" s="13" t="s">
        <v>490</v>
      </c>
      <c r="E1504" s="17" t="s">
        <v>5646</v>
      </c>
    </row>
    <row r="1505" spans="1:5">
      <c r="A1505" s="9" t="s">
        <v>4290</v>
      </c>
      <c r="B1505" s="13" t="s">
        <v>1366</v>
      </c>
      <c r="C1505" s="13" t="s">
        <v>5648</v>
      </c>
      <c r="D1505" s="13" t="s">
        <v>7083</v>
      </c>
      <c r="E1505" s="17" t="s">
        <v>5650</v>
      </c>
    </row>
    <row r="1506" spans="1:5">
      <c r="A1506" s="9" t="s">
        <v>4290</v>
      </c>
      <c r="B1506" s="13" t="s">
        <v>3609</v>
      </c>
      <c r="C1506" s="13" t="s">
        <v>5653</v>
      </c>
      <c r="D1506" s="13" t="s">
        <v>7084</v>
      </c>
      <c r="E1506" s="17" t="s">
        <v>3255</v>
      </c>
    </row>
    <row r="1507" spans="1:5">
      <c r="A1507" s="9" t="s">
        <v>4290</v>
      </c>
      <c r="B1507" s="13" t="s">
        <v>3695</v>
      </c>
      <c r="C1507" s="13" t="s">
        <v>3521</v>
      </c>
      <c r="D1507" s="13" t="s">
        <v>7085</v>
      </c>
      <c r="E1507" s="17" t="s">
        <v>4197</v>
      </c>
    </row>
    <row r="1508" spans="1:5" ht="15.5">
      <c r="A1508" s="9" t="s">
        <v>4290</v>
      </c>
      <c r="B1508" s="13" t="s">
        <v>5654</v>
      </c>
      <c r="C1508" s="13" t="s">
        <v>4417</v>
      </c>
      <c r="D1508" s="13" t="s">
        <v>4399</v>
      </c>
      <c r="E1508" s="17" t="s">
        <v>2430</v>
      </c>
    </row>
    <row r="1509" spans="1:5" ht="15.5">
      <c r="A1509" s="8" t="s">
        <v>5655</v>
      </c>
      <c r="B1509" s="12" t="s">
        <v>4027</v>
      </c>
      <c r="C1509" s="12"/>
      <c r="D1509" s="12" t="s">
        <v>382</v>
      </c>
      <c r="E1509" s="16" t="s">
        <v>5199</v>
      </c>
    </row>
    <row r="1510" spans="1:5">
      <c r="A1510" s="9" t="s">
        <v>5655</v>
      </c>
      <c r="B1510" s="13" t="s">
        <v>2429</v>
      </c>
      <c r="C1510" s="13" t="s">
        <v>4102</v>
      </c>
      <c r="D1510" s="13" t="s">
        <v>1597</v>
      </c>
      <c r="E1510" s="17" t="s">
        <v>5656</v>
      </c>
    </row>
    <row r="1511" spans="1:5">
      <c r="A1511" s="9" t="s">
        <v>5655</v>
      </c>
      <c r="B1511" s="13" t="s">
        <v>3308</v>
      </c>
      <c r="C1511" s="13" t="s">
        <v>75</v>
      </c>
      <c r="D1511" s="13" t="s">
        <v>7087</v>
      </c>
      <c r="E1511" s="17" t="s">
        <v>2375</v>
      </c>
    </row>
    <row r="1512" spans="1:5">
      <c r="A1512" s="9" t="s">
        <v>5655</v>
      </c>
      <c r="B1512" s="13" t="s">
        <v>4416</v>
      </c>
      <c r="C1512" s="13" t="s">
        <v>5658</v>
      </c>
      <c r="D1512" s="13" t="s">
        <v>7088</v>
      </c>
      <c r="E1512" s="17" t="s">
        <v>5659</v>
      </c>
    </row>
    <row r="1513" spans="1:5">
      <c r="A1513" s="9" t="s">
        <v>5655</v>
      </c>
      <c r="B1513" s="13" t="s">
        <v>4814</v>
      </c>
      <c r="C1513" s="13" t="s">
        <v>5660</v>
      </c>
      <c r="D1513" s="13" t="s">
        <v>1234</v>
      </c>
      <c r="E1513" s="17" t="s">
        <v>3872</v>
      </c>
    </row>
    <row r="1514" spans="1:5">
      <c r="A1514" s="9" t="s">
        <v>5655</v>
      </c>
      <c r="B1514" s="13" t="s">
        <v>5242</v>
      </c>
      <c r="C1514" s="13" t="s">
        <v>5663</v>
      </c>
      <c r="D1514" s="13" t="s">
        <v>7089</v>
      </c>
      <c r="E1514" s="17" t="s">
        <v>5664</v>
      </c>
    </row>
    <row r="1515" spans="1:5">
      <c r="A1515" s="9" t="s">
        <v>5655</v>
      </c>
      <c r="B1515" s="13" t="s">
        <v>5666</v>
      </c>
      <c r="C1515" s="13" t="s">
        <v>637</v>
      </c>
      <c r="D1515" s="13" t="s">
        <v>4200</v>
      </c>
      <c r="E1515" s="17" t="s">
        <v>435</v>
      </c>
    </row>
    <row r="1516" spans="1:5">
      <c r="A1516" s="9" t="s">
        <v>5655</v>
      </c>
      <c r="B1516" s="13" t="s">
        <v>5668</v>
      </c>
      <c r="C1516" s="13" t="s">
        <v>5670</v>
      </c>
      <c r="D1516" s="13" t="s">
        <v>7090</v>
      </c>
      <c r="E1516" s="17" t="s">
        <v>5124</v>
      </c>
    </row>
    <row r="1517" spans="1:5">
      <c r="A1517" s="9" t="s">
        <v>5655</v>
      </c>
      <c r="B1517" s="13" t="s">
        <v>5672</v>
      </c>
      <c r="C1517" s="13" t="s">
        <v>5673</v>
      </c>
      <c r="D1517" s="13" t="s">
        <v>6632</v>
      </c>
      <c r="E1517" s="17" t="s">
        <v>5674</v>
      </c>
    </row>
    <row r="1518" spans="1:5">
      <c r="A1518" s="9" t="s">
        <v>5655</v>
      </c>
      <c r="B1518" s="13" t="s">
        <v>80</v>
      </c>
      <c r="C1518" s="13" t="s">
        <v>5588</v>
      </c>
      <c r="D1518" s="13" t="s">
        <v>6599</v>
      </c>
      <c r="E1518" s="17" t="s">
        <v>5675</v>
      </c>
    </row>
    <row r="1519" spans="1:5">
      <c r="A1519" s="9" t="s">
        <v>5655</v>
      </c>
      <c r="B1519" s="13" t="s">
        <v>1436</v>
      </c>
      <c r="C1519" s="13" t="s">
        <v>3299</v>
      </c>
      <c r="D1519" s="13" t="s">
        <v>7092</v>
      </c>
      <c r="E1519" s="17" t="s">
        <v>1543</v>
      </c>
    </row>
    <row r="1520" spans="1:5">
      <c r="A1520" s="9" t="s">
        <v>5655</v>
      </c>
      <c r="B1520" s="13" t="s">
        <v>1314</v>
      </c>
      <c r="C1520" s="13" t="s">
        <v>5676</v>
      </c>
      <c r="D1520" s="13" t="s">
        <v>7093</v>
      </c>
      <c r="E1520" s="17" t="s">
        <v>1652</v>
      </c>
    </row>
    <row r="1521" spans="1:5">
      <c r="A1521" s="9" t="s">
        <v>5655</v>
      </c>
      <c r="B1521" s="13" t="s">
        <v>5677</v>
      </c>
      <c r="C1521" s="13" t="s">
        <v>5678</v>
      </c>
      <c r="D1521" s="13" t="s">
        <v>7095</v>
      </c>
      <c r="E1521" s="17" t="s">
        <v>5680</v>
      </c>
    </row>
    <row r="1522" spans="1:5">
      <c r="A1522" s="9" t="s">
        <v>5655</v>
      </c>
      <c r="B1522" s="13" t="s">
        <v>4858</v>
      </c>
      <c r="C1522" s="13" t="s">
        <v>5682</v>
      </c>
      <c r="D1522" s="13" t="s">
        <v>7096</v>
      </c>
      <c r="E1522" s="17" t="s">
        <v>2099</v>
      </c>
    </row>
    <row r="1523" spans="1:5">
      <c r="A1523" s="9" t="s">
        <v>5655</v>
      </c>
      <c r="B1523" s="13" t="s">
        <v>5683</v>
      </c>
      <c r="C1523" s="13" t="s">
        <v>479</v>
      </c>
      <c r="D1523" s="13" t="s">
        <v>2158</v>
      </c>
      <c r="E1523" s="17" t="s">
        <v>5684</v>
      </c>
    </row>
    <row r="1524" spans="1:5">
      <c r="A1524" s="9" t="s">
        <v>5655</v>
      </c>
      <c r="B1524" s="13" t="s">
        <v>1633</v>
      </c>
      <c r="C1524" s="13" t="s">
        <v>5685</v>
      </c>
      <c r="D1524" s="13" t="s">
        <v>7097</v>
      </c>
      <c r="E1524" s="17" t="s">
        <v>5686</v>
      </c>
    </row>
    <row r="1525" spans="1:5">
      <c r="A1525" s="9" t="s">
        <v>5655</v>
      </c>
      <c r="B1525" s="13" t="s">
        <v>1086</v>
      </c>
      <c r="C1525" s="13" t="s">
        <v>5262</v>
      </c>
      <c r="D1525" s="13" t="s">
        <v>5651</v>
      </c>
      <c r="E1525" s="17" t="s">
        <v>5687</v>
      </c>
    </row>
    <row r="1526" spans="1:5">
      <c r="A1526" s="9" t="s">
        <v>5655</v>
      </c>
      <c r="B1526" s="13" t="s">
        <v>5688</v>
      </c>
      <c r="C1526" s="13" t="s">
        <v>5690</v>
      </c>
      <c r="D1526" s="13" t="s">
        <v>7098</v>
      </c>
      <c r="E1526" s="17" t="s">
        <v>1304</v>
      </c>
    </row>
    <row r="1527" spans="1:5">
      <c r="A1527" s="9" t="s">
        <v>5655</v>
      </c>
      <c r="B1527" s="13" t="s">
        <v>5691</v>
      </c>
      <c r="C1527" s="13" t="s">
        <v>5693</v>
      </c>
      <c r="D1527" s="13" t="s">
        <v>1270</v>
      </c>
      <c r="E1527" s="17" t="s">
        <v>2912</v>
      </c>
    </row>
    <row r="1528" spans="1:5">
      <c r="A1528" s="9" t="s">
        <v>5655</v>
      </c>
      <c r="B1528" s="13" t="s">
        <v>5695</v>
      </c>
      <c r="C1528" s="13" t="s">
        <v>3674</v>
      </c>
      <c r="D1528" s="13" t="s">
        <v>7099</v>
      </c>
      <c r="E1528" s="17" t="s">
        <v>5574</v>
      </c>
    </row>
    <row r="1529" spans="1:5">
      <c r="A1529" s="9" t="s">
        <v>5655</v>
      </c>
      <c r="B1529" s="13" t="s">
        <v>4068</v>
      </c>
      <c r="C1529" s="13" t="s">
        <v>3935</v>
      </c>
      <c r="D1529" s="13" t="s">
        <v>5122</v>
      </c>
      <c r="E1529" s="17" t="s">
        <v>5696</v>
      </c>
    </row>
    <row r="1530" spans="1:5">
      <c r="A1530" s="9" t="s">
        <v>5655</v>
      </c>
      <c r="B1530" s="13" t="s">
        <v>742</v>
      </c>
      <c r="C1530" s="13" t="s">
        <v>1792</v>
      </c>
      <c r="D1530" s="13" t="s">
        <v>3172</v>
      </c>
      <c r="E1530" s="17" t="s">
        <v>2610</v>
      </c>
    </row>
    <row r="1531" spans="1:5">
      <c r="A1531" s="9" t="s">
        <v>5655</v>
      </c>
      <c r="B1531" s="13" t="s">
        <v>5697</v>
      </c>
      <c r="C1531" s="13" t="s">
        <v>5698</v>
      </c>
      <c r="D1531" s="13" t="s">
        <v>3060</v>
      </c>
      <c r="E1531" s="17" t="s">
        <v>5699</v>
      </c>
    </row>
    <row r="1532" spans="1:5">
      <c r="A1532" s="9" t="s">
        <v>5655</v>
      </c>
      <c r="B1532" s="13" t="s">
        <v>1915</v>
      </c>
      <c r="C1532" s="13" t="s">
        <v>5701</v>
      </c>
      <c r="D1532" s="13" t="s">
        <v>7100</v>
      </c>
      <c r="E1532" s="17" t="s">
        <v>2707</v>
      </c>
    </row>
    <row r="1533" spans="1:5">
      <c r="A1533" s="9" t="s">
        <v>5655</v>
      </c>
      <c r="B1533" s="13" t="s">
        <v>5328</v>
      </c>
      <c r="C1533" s="13" t="s">
        <v>5702</v>
      </c>
      <c r="D1533" s="13" t="s">
        <v>729</v>
      </c>
      <c r="E1533" s="17" t="s">
        <v>5706</v>
      </c>
    </row>
    <row r="1534" spans="1:5">
      <c r="A1534" s="9" t="s">
        <v>5655</v>
      </c>
      <c r="B1534" s="13" t="s">
        <v>5707</v>
      </c>
      <c r="C1534" s="13" t="s">
        <v>5708</v>
      </c>
      <c r="D1534" s="13" t="s">
        <v>6116</v>
      </c>
      <c r="E1534" s="17" t="s">
        <v>269</v>
      </c>
    </row>
    <row r="1535" spans="1:5">
      <c r="A1535" s="9" t="s">
        <v>5655</v>
      </c>
      <c r="B1535" s="13" t="s">
        <v>5709</v>
      </c>
      <c r="C1535" s="13" t="s">
        <v>5713</v>
      </c>
      <c r="D1535" s="13" t="s">
        <v>5505</v>
      </c>
      <c r="E1535" s="17" t="s">
        <v>5714</v>
      </c>
    </row>
    <row r="1536" spans="1:5">
      <c r="A1536" s="9" t="s">
        <v>5655</v>
      </c>
      <c r="B1536" s="13" t="s">
        <v>3617</v>
      </c>
      <c r="C1536" s="13" t="s">
        <v>5716</v>
      </c>
      <c r="D1536" s="13" t="s">
        <v>1154</v>
      </c>
      <c r="E1536" s="17" t="s">
        <v>5718</v>
      </c>
    </row>
    <row r="1537" spans="1:5">
      <c r="A1537" s="9" t="s">
        <v>5655</v>
      </c>
      <c r="B1537" s="13" t="s">
        <v>5719</v>
      </c>
      <c r="C1537" s="13" t="s">
        <v>5720</v>
      </c>
      <c r="D1537" s="13" t="s">
        <v>561</v>
      </c>
      <c r="E1537" s="17" t="s">
        <v>1283</v>
      </c>
    </row>
    <row r="1538" spans="1:5">
      <c r="A1538" s="9" t="s">
        <v>5722</v>
      </c>
      <c r="B1538" s="13" t="s">
        <v>5723</v>
      </c>
      <c r="C1538" s="13" t="s">
        <v>5724</v>
      </c>
      <c r="D1538" s="13" t="s">
        <v>7101</v>
      </c>
      <c r="E1538" s="17" t="s">
        <v>5726</v>
      </c>
    </row>
    <row r="1539" spans="1:5">
      <c r="A1539" s="9" t="s">
        <v>5655</v>
      </c>
      <c r="B1539" s="13" t="s">
        <v>5727</v>
      </c>
      <c r="C1539" s="13" t="s">
        <v>5143</v>
      </c>
      <c r="D1539" s="13" t="s">
        <v>2042</v>
      </c>
      <c r="E1539" s="17" t="s">
        <v>5729</v>
      </c>
    </row>
    <row r="1540" spans="1:5">
      <c r="A1540" s="9" t="s">
        <v>5655</v>
      </c>
      <c r="B1540" s="13" t="s">
        <v>4296</v>
      </c>
      <c r="C1540" s="13" t="s">
        <v>5730</v>
      </c>
      <c r="D1540" s="13" t="s">
        <v>1221</v>
      </c>
      <c r="E1540" s="17" t="s">
        <v>5731</v>
      </c>
    </row>
    <row r="1541" spans="1:5">
      <c r="A1541" s="9" t="s">
        <v>5655</v>
      </c>
      <c r="B1541" s="13" t="s">
        <v>5734</v>
      </c>
      <c r="C1541" s="13" t="s">
        <v>5735</v>
      </c>
      <c r="D1541" s="13" t="s">
        <v>907</v>
      </c>
      <c r="E1541" s="17" t="s">
        <v>5736</v>
      </c>
    </row>
    <row r="1542" spans="1:5">
      <c r="A1542" s="9" t="s">
        <v>5655</v>
      </c>
      <c r="B1542" s="13" t="s">
        <v>5737</v>
      </c>
      <c r="C1542" s="13" t="s">
        <v>5738</v>
      </c>
      <c r="D1542" s="13" t="s">
        <v>7007</v>
      </c>
      <c r="E1542" s="17" t="s">
        <v>5739</v>
      </c>
    </row>
    <row r="1543" spans="1:5">
      <c r="A1543" s="9" t="s">
        <v>5655</v>
      </c>
      <c r="B1543" s="13" t="s">
        <v>5740</v>
      </c>
      <c r="C1543" s="13" t="s">
        <v>1994</v>
      </c>
      <c r="D1543" s="13" t="s">
        <v>7102</v>
      </c>
      <c r="E1543" s="17" t="s">
        <v>5741</v>
      </c>
    </row>
    <row r="1544" spans="1:5">
      <c r="A1544" s="9" t="s">
        <v>5655</v>
      </c>
      <c r="B1544" s="13" t="s">
        <v>2036</v>
      </c>
      <c r="C1544" s="13" t="s">
        <v>3128</v>
      </c>
      <c r="D1544" s="13" t="s">
        <v>7103</v>
      </c>
      <c r="E1544" s="17" t="s">
        <v>5744</v>
      </c>
    </row>
    <row r="1545" spans="1:5">
      <c r="A1545" s="9" t="s">
        <v>5655</v>
      </c>
      <c r="B1545" s="13" t="s">
        <v>5745</v>
      </c>
      <c r="C1545" s="13" t="s">
        <v>2624</v>
      </c>
      <c r="D1545" s="13" t="s">
        <v>7104</v>
      </c>
      <c r="E1545" s="17" t="s">
        <v>5746</v>
      </c>
    </row>
    <row r="1546" spans="1:5">
      <c r="A1546" s="9" t="s">
        <v>5655</v>
      </c>
      <c r="B1546" s="13" t="s">
        <v>5747</v>
      </c>
      <c r="C1546" s="13" t="s">
        <v>4239</v>
      </c>
      <c r="D1546" s="13" t="s">
        <v>7105</v>
      </c>
      <c r="E1546" s="17" t="s">
        <v>5748</v>
      </c>
    </row>
    <row r="1547" spans="1:5">
      <c r="A1547" s="9" t="s">
        <v>5655</v>
      </c>
      <c r="B1547" s="13" t="s">
        <v>4802</v>
      </c>
      <c r="C1547" s="13" t="s">
        <v>5749</v>
      </c>
      <c r="D1547" s="13" t="s">
        <v>591</v>
      </c>
      <c r="E1547" s="17" t="s">
        <v>5752</v>
      </c>
    </row>
    <row r="1548" spans="1:5">
      <c r="A1548" s="9" t="s">
        <v>5655</v>
      </c>
      <c r="B1548" s="13" t="s">
        <v>2843</v>
      </c>
      <c r="C1548" s="13" t="s">
        <v>5753</v>
      </c>
      <c r="D1548" s="13" t="s">
        <v>7106</v>
      </c>
      <c r="E1548" s="17" t="s">
        <v>3502</v>
      </c>
    </row>
    <row r="1549" spans="1:5">
      <c r="A1549" s="9" t="s">
        <v>5655</v>
      </c>
      <c r="B1549" s="13" t="s">
        <v>4224</v>
      </c>
      <c r="C1549" s="13" t="s">
        <v>4156</v>
      </c>
      <c r="D1549" s="13" t="s">
        <v>7107</v>
      </c>
      <c r="E1549" s="17" t="s">
        <v>5754</v>
      </c>
    </row>
    <row r="1550" spans="1:5">
      <c r="A1550" s="9" t="s">
        <v>5655</v>
      </c>
      <c r="B1550" s="13" t="s">
        <v>5756</v>
      </c>
      <c r="C1550" s="13" t="s">
        <v>5758</v>
      </c>
      <c r="D1550" s="13" t="s">
        <v>6986</v>
      </c>
      <c r="E1550" s="17" t="s">
        <v>5759</v>
      </c>
    </row>
    <row r="1551" spans="1:5">
      <c r="A1551" s="9" t="s">
        <v>5655</v>
      </c>
      <c r="B1551" s="13" t="s">
        <v>5760</v>
      </c>
      <c r="C1551" s="13" t="s">
        <v>1232</v>
      </c>
      <c r="D1551" s="13" t="s">
        <v>6900</v>
      </c>
      <c r="E1551" s="17" t="s">
        <v>5761</v>
      </c>
    </row>
    <row r="1552" spans="1:5">
      <c r="A1552" s="9" t="s">
        <v>5655</v>
      </c>
      <c r="B1552" s="13" t="s">
        <v>3253</v>
      </c>
      <c r="C1552" s="13" t="s">
        <v>5762</v>
      </c>
      <c r="D1552" s="13" t="s">
        <v>5326</v>
      </c>
      <c r="E1552" s="17" t="s">
        <v>5763</v>
      </c>
    </row>
    <row r="1553" spans="1:5">
      <c r="A1553" s="9" t="s">
        <v>5655</v>
      </c>
      <c r="B1553" s="13" t="s">
        <v>5764</v>
      </c>
      <c r="C1553" s="13" t="s">
        <v>2569</v>
      </c>
      <c r="D1553" s="13" t="s">
        <v>7108</v>
      </c>
      <c r="E1553" s="17" t="s">
        <v>5765</v>
      </c>
    </row>
    <row r="1554" spans="1:5">
      <c r="A1554" s="9" t="s">
        <v>5655</v>
      </c>
      <c r="B1554" s="13" t="s">
        <v>5766</v>
      </c>
      <c r="C1554" s="13" t="s">
        <v>5767</v>
      </c>
      <c r="D1554" s="13" t="s">
        <v>7109</v>
      </c>
      <c r="E1554" s="17" t="s">
        <v>5769</v>
      </c>
    </row>
    <row r="1555" spans="1:5">
      <c r="A1555" s="9" t="s">
        <v>5655</v>
      </c>
      <c r="B1555" s="13" t="s">
        <v>5770</v>
      </c>
      <c r="C1555" s="13" t="s">
        <v>5771</v>
      </c>
      <c r="D1555" s="13" t="s">
        <v>6172</v>
      </c>
      <c r="E1555" s="17" t="s">
        <v>5772</v>
      </c>
    </row>
    <row r="1556" spans="1:5">
      <c r="A1556" s="9" t="s">
        <v>5655</v>
      </c>
      <c r="B1556" s="13" t="s">
        <v>5774</v>
      </c>
      <c r="C1556" s="13" t="s">
        <v>5520</v>
      </c>
      <c r="D1556" s="13" t="s">
        <v>3620</v>
      </c>
      <c r="E1556" s="17" t="s">
        <v>5775</v>
      </c>
    </row>
    <row r="1557" spans="1:5">
      <c r="A1557" s="9" t="s">
        <v>5655</v>
      </c>
      <c r="B1557" s="13" t="s">
        <v>5219</v>
      </c>
      <c r="C1557" s="13" t="s">
        <v>1674</v>
      </c>
      <c r="D1557" s="13" t="s">
        <v>5725</v>
      </c>
      <c r="E1557" s="17" t="s">
        <v>3979</v>
      </c>
    </row>
    <row r="1558" spans="1:5">
      <c r="A1558" s="9" t="s">
        <v>5655</v>
      </c>
      <c r="B1558" s="13" t="s">
        <v>1996</v>
      </c>
      <c r="C1558" s="13" t="s">
        <v>2506</v>
      </c>
      <c r="D1558" s="13" t="s">
        <v>7110</v>
      </c>
      <c r="E1558" s="17" t="s">
        <v>5776</v>
      </c>
    </row>
    <row r="1559" spans="1:5">
      <c r="A1559" s="9" t="s">
        <v>5655</v>
      </c>
      <c r="B1559" s="13" t="s">
        <v>5777</v>
      </c>
      <c r="C1559" s="13" t="s">
        <v>5778</v>
      </c>
      <c r="D1559" s="13" t="s">
        <v>7111</v>
      </c>
      <c r="E1559" s="17" t="s">
        <v>5768</v>
      </c>
    </row>
    <row r="1560" spans="1:5">
      <c r="A1560" s="9" t="s">
        <v>5655</v>
      </c>
      <c r="B1560" s="13" t="s">
        <v>3311</v>
      </c>
      <c r="C1560" s="13" t="s">
        <v>5779</v>
      </c>
      <c r="D1560" s="13" t="s">
        <v>1838</v>
      </c>
      <c r="E1560" s="17" t="s">
        <v>5535</v>
      </c>
    </row>
    <row r="1561" spans="1:5">
      <c r="A1561" s="9" t="s">
        <v>5655</v>
      </c>
      <c r="B1561" s="13" t="s">
        <v>77</v>
      </c>
      <c r="C1561" s="13" t="s">
        <v>2255</v>
      </c>
      <c r="D1561" s="13" t="s">
        <v>5638</v>
      </c>
      <c r="E1561" s="17" t="s">
        <v>4094</v>
      </c>
    </row>
    <row r="1562" spans="1:5">
      <c r="A1562" s="9" t="s">
        <v>5655</v>
      </c>
      <c r="B1562" s="13" t="s">
        <v>4935</v>
      </c>
      <c r="C1562" s="13" t="s">
        <v>5780</v>
      </c>
      <c r="D1562" s="13" t="s">
        <v>1458</v>
      </c>
      <c r="E1562" s="17" t="s">
        <v>124</v>
      </c>
    </row>
    <row r="1563" spans="1:5">
      <c r="A1563" s="9" t="s">
        <v>5655</v>
      </c>
      <c r="B1563" s="13" t="s">
        <v>5781</v>
      </c>
      <c r="C1563" s="13" t="s">
        <v>1496</v>
      </c>
      <c r="D1563" s="13" t="s">
        <v>3389</v>
      </c>
      <c r="E1563" s="17" t="s">
        <v>5783</v>
      </c>
    </row>
    <row r="1564" spans="1:5">
      <c r="A1564" s="9" t="s">
        <v>5655</v>
      </c>
      <c r="B1564" s="13" t="s">
        <v>3162</v>
      </c>
      <c r="C1564" s="13" t="s">
        <v>3072</v>
      </c>
      <c r="D1564" s="13" t="s">
        <v>4468</v>
      </c>
      <c r="E1564" s="17" t="s">
        <v>4270</v>
      </c>
    </row>
    <row r="1565" spans="1:5">
      <c r="A1565" s="9" t="s">
        <v>5655</v>
      </c>
      <c r="B1565" s="13" t="s">
        <v>2560</v>
      </c>
      <c r="C1565" s="13" t="s">
        <v>814</v>
      </c>
      <c r="D1565" s="13" t="s">
        <v>1521</v>
      </c>
      <c r="E1565" s="17" t="s">
        <v>3485</v>
      </c>
    </row>
    <row r="1566" spans="1:5">
      <c r="A1566" s="9" t="s">
        <v>5655</v>
      </c>
      <c r="B1566" s="13" t="s">
        <v>5785</v>
      </c>
      <c r="C1566" s="13" t="s">
        <v>5786</v>
      </c>
      <c r="D1566" s="13" t="s">
        <v>2399</v>
      </c>
      <c r="E1566" s="17" t="s">
        <v>5787</v>
      </c>
    </row>
    <row r="1567" spans="1:5">
      <c r="A1567" s="9" t="s">
        <v>5655</v>
      </c>
      <c r="B1567" s="13" t="s">
        <v>5788</v>
      </c>
      <c r="C1567" s="13" t="s">
        <v>2785</v>
      </c>
      <c r="D1567" s="13" t="s">
        <v>7113</v>
      </c>
      <c r="E1567" s="17" t="s">
        <v>5789</v>
      </c>
    </row>
    <row r="1568" spans="1:5">
      <c r="A1568" s="9" t="s">
        <v>5655</v>
      </c>
      <c r="B1568" s="13" t="s">
        <v>5790</v>
      </c>
      <c r="C1568" s="13" t="s">
        <v>5791</v>
      </c>
      <c r="D1568" s="13" t="s">
        <v>6120</v>
      </c>
      <c r="E1568" s="17" t="s">
        <v>1901</v>
      </c>
    </row>
    <row r="1569" spans="1:5" ht="15.5">
      <c r="A1569" s="9" t="s">
        <v>5655</v>
      </c>
      <c r="B1569" s="13" t="s">
        <v>5793</v>
      </c>
      <c r="C1569" s="13" t="s">
        <v>4377</v>
      </c>
      <c r="D1569" s="13" t="s">
        <v>6948</v>
      </c>
      <c r="E1569" s="17" t="s">
        <v>5794</v>
      </c>
    </row>
    <row r="1570" spans="1:5" ht="15.5">
      <c r="A1570" s="8" t="s">
        <v>5795</v>
      </c>
      <c r="B1570" s="12" t="s">
        <v>5796</v>
      </c>
      <c r="C1570" s="12"/>
      <c r="D1570" s="12" t="s">
        <v>2970</v>
      </c>
      <c r="E1570" s="16" t="s">
        <v>3912</v>
      </c>
    </row>
    <row r="1571" spans="1:5">
      <c r="A1571" s="9" t="s">
        <v>5795</v>
      </c>
      <c r="B1571" s="13" t="s">
        <v>5798</v>
      </c>
      <c r="C1571" s="13" t="s">
        <v>2838</v>
      </c>
      <c r="D1571" s="13" t="s">
        <v>4281</v>
      </c>
      <c r="E1571" s="17" t="s">
        <v>5799</v>
      </c>
    </row>
    <row r="1572" spans="1:5">
      <c r="A1572" s="9" t="s">
        <v>5795</v>
      </c>
      <c r="B1572" s="13" t="s">
        <v>5800</v>
      </c>
      <c r="C1572" s="13" t="s">
        <v>4337</v>
      </c>
      <c r="D1572" s="13" t="s">
        <v>738</v>
      </c>
      <c r="E1572" s="17" t="s">
        <v>5007</v>
      </c>
    </row>
    <row r="1573" spans="1:5">
      <c r="A1573" s="9" t="s">
        <v>5795</v>
      </c>
      <c r="B1573" s="13" t="s">
        <v>5044</v>
      </c>
      <c r="C1573" s="13" t="s">
        <v>5802</v>
      </c>
      <c r="D1573" s="13" t="s">
        <v>7114</v>
      </c>
      <c r="E1573" s="17" t="s">
        <v>5804</v>
      </c>
    </row>
    <row r="1574" spans="1:5">
      <c r="A1574" s="9" t="s">
        <v>5795</v>
      </c>
      <c r="B1574" s="13" t="s">
        <v>5805</v>
      </c>
      <c r="C1574" s="13" t="s">
        <v>1732</v>
      </c>
      <c r="D1574" s="13" t="s">
        <v>7115</v>
      </c>
      <c r="E1574" s="17" t="s">
        <v>5806</v>
      </c>
    </row>
    <row r="1575" spans="1:5">
      <c r="A1575" s="9" t="s">
        <v>5795</v>
      </c>
      <c r="B1575" s="13" t="s">
        <v>5807</v>
      </c>
      <c r="C1575" s="13" t="s">
        <v>5808</v>
      </c>
      <c r="D1575" s="13" t="s">
        <v>7116</v>
      </c>
      <c r="E1575" s="17" t="s">
        <v>5809</v>
      </c>
    </row>
    <row r="1576" spans="1:5">
      <c r="A1576" s="9" t="s">
        <v>5795</v>
      </c>
      <c r="B1576" s="13" t="s">
        <v>5811</v>
      </c>
      <c r="C1576" s="13" t="s">
        <v>4002</v>
      </c>
      <c r="D1576" s="13" t="s">
        <v>7117</v>
      </c>
      <c r="E1576" s="17" t="s">
        <v>5235</v>
      </c>
    </row>
    <row r="1577" spans="1:5">
      <c r="A1577" s="9" t="s">
        <v>5795</v>
      </c>
      <c r="B1577" s="13" t="s">
        <v>5812</v>
      </c>
      <c r="C1577" s="13" t="s">
        <v>2885</v>
      </c>
      <c r="D1577" s="13" t="s">
        <v>7118</v>
      </c>
      <c r="E1577" s="17" t="s">
        <v>1058</v>
      </c>
    </row>
    <row r="1578" spans="1:5">
      <c r="A1578" s="9" t="s">
        <v>5795</v>
      </c>
      <c r="B1578" s="13" t="s">
        <v>5814</v>
      </c>
      <c r="C1578" s="13" t="s">
        <v>5816</v>
      </c>
      <c r="D1578" s="13" t="s">
        <v>7119</v>
      </c>
      <c r="E1578" s="17" t="s">
        <v>4793</v>
      </c>
    </row>
    <row r="1579" spans="1:5">
      <c r="A1579" s="9" t="s">
        <v>5795</v>
      </c>
      <c r="B1579" s="13" t="s">
        <v>3685</v>
      </c>
      <c r="C1579" s="13" t="s">
        <v>2578</v>
      </c>
      <c r="D1579" s="13" t="s">
        <v>1242</v>
      </c>
      <c r="E1579" s="17" t="s">
        <v>5817</v>
      </c>
    </row>
    <row r="1580" spans="1:5">
      <c r="A1580" s="9" t="s">
        <v>5795</v>
      </c>
      <c r="B1580" s="13" t="s">
        <v>3958</v>
      </c>
      <c r="C1580" s="13" t="s">
        <v>5818</v>
      </c>
      <c r="D1580" s="13" t="s">
        <v>7120</v>
      </c>
      <c r="E1580" s="17" t="s">
        <v>5819</v>
      </c>
    </row>
    <row r="1581" spans="1:5">
      <c r="A1581" s="9" t="s">
        <v>5795</v>
      </c>
      <c r="B1581" s="13" t="s">
        <v>5821</v>
      </c>
      <c r="C1581" s="13" t="s">
        <v>5823</v>
      </c>
      <c r="D1581" s="13" t="s">
        <v>2576</v>
      </c>
      <c r="E1581" s="17" t="s">
        <v>1096</v>
      </c>
    </row>
    <row r="1582" spans="1:5">
      <c r="A1582" s="9" t="s">
        <v>5795</v>
      </c>
      <c r="B1582" s="13" t="s">
        <v>3551</v>
      </c>
      <c r="C1582" s="13" t="s">
        <v>5824</v>
      </c>
      <c r="D1582" s="13" t="s">
        <v>5415</v>
      </c>
      <c r="E1582" s="17" t="s">
        <v>5825</v>
      </c>
    </row>
    <row r="1583" spans="1:5">
      <c r="A1583" s="9" t="s">
        <v>5795</v>
      </c>
      <c r="B1583" s="13" t="s">
        <v>1857</v>
      </c>
      <c r="C1583" s="13" t="s">
        <v>5826</v>
      </c>
      <c r="D1583" s="13" t="s">
        <v>7121</v>
      </c>
      <c r="E1583" s="17" t="s">
        <v>5294</v>
      </c>
    </row>
    <row r="1584" spans="1:5">
      <c r="A1584" s="9" t="s">
        <v>5795</v>
      </c>
      <c r="B1584" s="13" t="s">
        <v>4181</v>
      </c>
      <c r="C1584" s="13" t="s">
        <v>3192</v>
      </c>
      <c r="D1584" s="13" t="s">
        <v>4456</v>
      </c>
      <c r="E1584" s="17" t="s">
        <v>5827</v>
      </c>
    </row>
    <row r="1585" spans="1:5">
      <c r="A1585" s="9" t="s">
        <v>5795</v>
      </c>
      <c r="B1585" s="13" t="s">
        <v>5828</v>
      </c>
      <c r="C1585" s="13" t="s">
        <v>5829</v>
      </c>
      <c r="D1585" s="13" t="s">
        <v>4060</v>
      </c>
      <c r="E1585" s="17" t="s">
        <v>3840</v>
      </c>
    </row>
    <row r="1586" spans="1:5">
      <c r="A1586" s="9" t="s">
        <v>5795</v>
      </c>
      <c r="B1586" s="13" t="s">
        <v>3706</v>
      </c>
      <c r="C1586" s="13" t="s">
        <v>5831</v>
      </c>
      <c r="D1586" s="13" t="s">
        <v>7122</v>
      </c>
      <c r="E1586" s="17" t="s">
        <v>5832</v>
      </c>
    </row>
    <row r="1587" spans="1:5">
      <c r="A1587" s="9" t="s">
        <v>5795</v>
      </c>
      <c r="B1587" s="13" t="s">
        <v>5833</v>
      </c>
      <c r="C1587" s="13" t="s">
        <v>5115</v>
      </c>
      <c r="D1587" s="13" t="s">
        <v>7123</v>
      </c>
      <c r="E1587" s="17" t="s">
        <v>5834</v>
      </c>
    </row>
    <row r="1588" spans="1:5">
      <c r="A1588" s="9" t="s">
        <v>5795</v>
      </c>
      <c r="B1588" s="13" t="s">
        <v>5835</v>
      </c>
      <c r="C1588" s="13" t="s">
        <v>1448</v>
      </c>
      <c r="D1588" s="13" t="s">
        <v>5667</v>
      </c>
      <c r="E1588" s="17" t="s">
        <v>5836</v>
      </c>
    </row>
    <row r="1589" spans="1:5">
      <c r="A1589" s="9" t="s">
        <v>5795</v>
      </c>
      <c r="B1589" s="13" t="s">
        <v>2859</v>
      </c>
      <c r="C1589" s="13" t="s">
        <v>5838</v>
      </c>
      <c r="D1589" s="13" t="s">
        <v>7124</v>
      </c>
      <c r="E1589" s="17" t="s">
        <v>5839</v>
      </c>
    </row>
    <row r="1590" spans="1:5" ht="15.5">
      <c r="A1590" s="9" t="s">
        <v>5795</v>
      </c>
      <c r="B1590" s="13" t="s">
        <v>1680</v>
      </c>
      <c r="C1590" s="13" t="s">
        <v>5840</v>
      </c>
      <c r="D1590" s="13" t="s">
        <v>7125</v>
      </c>
      <c r="E1590" s="17" t="s">
        <v>5841</v>
      </c>
    </row>
    <row r="1591" spans="1:5" ht="15.5">
      <c r="A1591" s="8" t="s">
        <v>5843</v>
      </c>
      <c r="B1591" s="12" t="s">
        <v>5705</v>
      </c>
      <c r="C1591" s="12"/>
      <c r="D1591" s="12" t="s">
        <v>7126</v>
      </c>
      <c r="E1591" s="16" t="s">
        <v>5844</v>
      </c>
    </row>
    <row r="1592" spans="1:5">
      <c r="A1592" s="9" t="s">
        <v>5843</v>
      </c>
      <c r="B1592" s="13" t="s">
        <v>865</v>
      </c>
      <c r="C1592" s="13" t="s">
        <v>5845</v>
      </c>
      <c r="D1592" s="13" t="s">
        <v>5661</v>
      </c>
      <c r="E1592" s="17" t="s">
        <v>83</v>
      </c>
    </row>
    <row r="1593" spans="1:5">
      <c r="A1593" s="9" t="s">
        <v>5843</v>
      </c>
      <c r="B1593" s="13" t="s">
        <v>5846</v>
      </c>
      <c r="C1593" s="13" t="s">
        <v>3431</v>
      </c>
      <c r="D1593" s="13" t="s">
        <v>7127</v>
      </c>
      <c r="E1593" s="17" t="s">
        <v>5847</v>
      </c>
    </row>
    <row r="1594" spans="1:5">
      <c r="A1594" s="9" t="s">
        <v>5843</v>
      </c>
      <c r="B1594" s="13" t="s">
        <v>5848</v>
      </c>
      <c r="C1594" s="13" t="s">
        <v>5850</v>
      </c>
      <c r="D1594" s="13" t="s">
        <v>7128</v>
      </c>
      <c r="E1594" s="17" t="s">
        <v>5852</v>
      </c>
    </row>
    <row r="1595" spans="1:5">
      <c r="A1595" s="9" t="s">
        <v>5843</v>
      </c>
      <c r="B1595" s="13" t="s">
        <v>5313</v>
      </c>
      <c r="C1595" s="13" t="s">
        <v>5853</v>
      </c>
      <c r="D1595" s="13" t="s">
        <v>5382</v>
      </c>
      <c r="E1595" s="17" t="s">
        <v>2676</v>
      </c>
    </row>
    <row r="1596" spans="1:5">
      <c r="A1596" s="9" t="s">
        <v>5843</v>
      </c>
      <c r="B1596" s="13" t="s">
        <v>5854</v>
      </c>
      <c r="C1596" s="13" t="s">
        <v>2358</v>
      </c>
      <c r="D1596" s="13" t="s">
        <v>4109</v>
      </c>
      <c r="E1596" s="17" t="s">
        <v>5856</v>
      </c>
    </row>
    <row r="1597" spans="1:5">
      <c r="A1597" s="9" t="s">
        <v>5843</v>
      </c>
      <c r="B1597" s="13" t="s">
        <v>4252</v>
      </c>
      <c r="C1597" s="13" t="s">
        <v>5088</v>
      </c>
      <c r="D1597" s="13" t="s">
        <v>7129</v>
      </c>
      <c r="E1597" s="17" t="s">
        <v>4586</v>
      </c>
    </row>
    <row r="1598" spans="1:5">
      <c r="A1598" s="9" t="s">
        <v>5843</v>
      </c>
      <c r="B1598" s="13" t="s">
        <v>5857</v>
      </c>
      <c r="C1598" s="13" t="s">
        <v>5757</v>
      </c>
      <c r="D1598" s="13" t="s">
        <v>4941</v>
      </c>
      <c r="E1598" s="17" t="s">
        <v>5858</v>
      </c>
    </row>
    <row r="1599" spans="1:5">
      <c r="A1599" s="9" t="s">
        <v>5843</v>
      </c>
      <c r="B1599" s="13" t="s">
        <v>1384</v>
      </c>
      <c r="C1599" s="13" t="s">
        <v>4688</v>
      </c>
      <c r="D1599" s="13" t="s">
        <v>7130</v>
      </c>
      <c r="E1599" s="17" t="s">
        <v>5860</v>
      </c>
    </row>
    <row r="1600" spans="1:5">
      <c r="A1600" s="9" t="s">
        <v>5843</v>
      </c>
      <c r="B1600" s="13" t="s">
        <v>5862</v>
      </c>
      <c r="C1600" s="13" t="s">
        <v>4207</v>
      </c>
      <c r="D1600" s="13" t="s">
        <v>7131</v>
      </c>
      <c r="E1600" s="17" t="s">
        <v>2599</v>
      </c>
    </row>
    <row r="1601" spans="1:5">
      <c r="A1601" s="9" t="s">
        <v>5843</v>
      </c>
      <c r="B1601" s="13" t="s">
        <v>3202</v>
      </c>
      <c r="C1601" s="13" t="s">
        <v>5864</v>
      </c>
      <c r="D1601" s="13" t="s">
        <v>6840</v>
      </c>
      <c r="E1601" s="17" t="s">
        <v>5866</v>
      </c>
    </row>
    <row r="1602" spans="1:5">
      <c r="A1602" s="9" t="s">
        <v>5843</v>
      </c>
      <c r="B1602" s="13" t="s">
        <v>5867</v>
      </c>
      <c r="C1602" s="13" t="s">
        <v>5868</v>
      </c>
      <c r="D1602" s="13" t="s">
        <v>7132</v>
      </c>
      <c r="E1602" s="17" t="s">
        <v>5452</v>
      </c>
    </row>
    <row r="1603" spans="1:5">
      <c r="A1603" s="9" t="s">
        <v>5843</v>
      </c>
      <c r="B1603" s="13" t="s">
        <v>2542</v>
      </c>
      <c r="C1603" s="13" t="s">
        <v>2060</v>
      </c>
      <c r="D1603" s="13" t="s">
        <v>695</v>
      </c>
      <c r="E1603" s="17" t="s">
        <v>5869</v>
      </c>
    </row>
    <row r="1604" spans="1:5">
      <c r="A1604" s="9" t="s">
        <v>5843</v>
      </c>
      <c r="B1604" s="13" t="s">
        <v>5870</v>
      </c>
      <c r="C1604" s="13" t="s">
        <v>5712</v>
      </c>
      <c r="D1604" s="13" t="s">
        <v>7133</v>
      </c>
      <c r="E1604" s="17" t="s">
        <v>5872</v>
      </c>
    </row>
    <row r="1605" spans="1:5">
      <c r="A1605" s="9" t="s">
        <v>5843</v>
      </c>
      <c r="B1605" s="13" t="s">
        <v>5873</v>
      </c>
      <c r="C1605" s="13" t="s">
        <v>5876</v>
      </c>
      <c r="D1605" s="13" t="s">
        <v>3746</v>
      </c>
      <c r="E1605" s="17" t="s">
        <v>5877</v>
      </c>
    </row>
    <row r="1606" spans="1:5">
      <c r="A1606" s="9" t="s">
        <v>5843</v>
      </c>
      <c r="B1606" s="13" t="s">
        <v>5879</v>
      </c>
      <c r="C1606" s="13" t="s">
        <v>5880</v>
      </c>
      <c r="D1606" s="13" t="s">
        <v>7134</v>
      </c>
      <c r="E1606" s="17" t="s">
        <v>5881</v>
      </c>
    </row>
    <row r="1607" spans="1:5">
      <c r="A1607" s="9" t="s">
        <v>5843</v>
      </c>
      <c r="B1607" s="13" t="s">
        <v>5882</v>
      </c>
      <c r="C1607" s="13" t="s">
        <v>5883</v>
      </c>
      <c r="D1607" s="13" t="s">
        <v>7135</v>
      </c>
      <c r="E1607" s="17" t="s">
        <v>5884</v>
      </c>
    </row>
    <row r="1608" spans="1:5">
      <c r="A1608" s="9" t="s">
        <v>5843</v>
      </c>
      <c r="B1608" s="13" t="s">
        <v>5886</v>
      </c>
      <c r="C1608" s="13" t="s">
        <v>5887</v>
      </c>
      <c r="D1608" s="13" t="s">
        <v>6314</v>
      </c>
      <c r="E1608" s="17" t="s">
        <v>93</v>
      </c>
    </row>
    <row r="1609" spans="1:5">
      <c r="A1609" s="9" t="s">
        <v>5843</v>
      </c>
      <c r="B1609" s="13" t="s">
        <v>1046</v>
      </c>
      <c r="C1609" s="13" t="s">
        <v>108</v>
      </c>
      <c r="D1609" s="13" t="s">
        <v>7136</v>
      </c>
      <c r="E1609" s="17" t="s">
        <v>5543</v>
      </c>
    </row>
    <row r="1610" spans="1:5">
      <c r="A1610" s="9" t="s">
        <v>5843</v>
      </c>
      <c r="B1610" s="13" t="s">
        <v>4245</v>
      </c>
      <c r="C1610" s="13" t="s">
        <v>5487</v>
      </c>
      <c r="D1610" s="13" t="s">
        <v>7137</v>
      </c>
      <c r="E1610" s="17" t="s">
        <v>5888</v>
      </c>
    </row>
    <row r="1611" spans="1:5">
      <c r="A1611" s="9" t="s">
        <v>5843</v>
      </c>
      <c r="B1611" s="13" t="s">
        <v>3996</v>
      </c>
      <c r="C1611" s="13" t="s">
        <v>5889</v>
      </c>
      <c r="D1611" s="13" t="s">
        <v>7138</v>
      </c>
      <c r="E1611" s="17" t="s">
        <v>5830</v>
      </c>
    </row>
    <row r="1612" spans="1:5" ht="15.5">
      <c r="A1612" s="9" t="s">
        <v>5843</v>
      </c>
      <c r="B1612" s="13" t="s">
        <v>5892</v>
      </c>
      <c r="C1612" s="13" t="s">
        <v>3367</v>
      </c>
      <c r="D1612" s="13" t="s">
        <v>4819</v>
      </c>
      <c r="E1612" s="17" t="s">
        <v>3064</v>
      </c>
    </row>
    <row r="1613" spans="1:5" ht="15.5">
      <c r="A1613" s="8" t="s">
        <v>5893</v>
      </c>
      <c r="B1613" s="12" t="s">
        <v>5894</v>
      </c>
      <c r="C1613" s="12"/>
      <c r="D1613" s="12" t="s">
        <v>6289</v>
      </c>
      <c r="E1613" s="16" t="s">
        <v>5895</v>
      </c>
    </row>
    <row r="1614" spans="1:5">
      <c r="A1614" s="9" t="s">
        <v>5893</v>
      </c>
      <c r="B1614" s="13" t="s">
        <v>3088</v>
      </c>
      <c r="C1614" s="13" t="s">
        <v>5897</v>
      </c>
      <c r="D1614" s="13" t="s">
        <v>7139</v>
      </c>
      <c r="E1614" s="17" t="s">
        <v>5899</v>
      </c>
    </row>
    <row r="1615" spans="1:5">
      <c r="A1615" s="9" t="s">
        <v>5893</v>
      </c>
      <c r="B1615" s="13" t="s">
        <v>5900</v>
      </c>
      <c r="C1615" s="13" t="s">
        <v>5751</v>
      </c>
      <c r="D1615" s="13" t="s">
        <v>1134</v>
      </c>
      <c r="E1615" s="17" t="s">
        <v>5901</v>
      </c>
    </row>
    <row r="1616" spans="1:5">
      <c r="A1616" s="9" t="s">
        <v>5893</v>
      </c>
      <c r="B1616" s="13" t="s">
        <v>5904</v>
      </c>
      <c r="C1616" s="13" t="s">
        <v>5906</v>
      </c>
      <c r="D1616" s="13" t="s">
        <v>7140</v>
      </c>
      <c r="E1616" s="17" t="s">
        <v>5907</v>
      </c>
    </row>
    <row r="1617" spans="1:5">
      <c r="A1617" s="9" t="s">
        <v>5893</v>
      </c>
      <c r="B1617" s="13" t="s">
        <v>5908</v>
      </c>
      <c r="C1617" s="13" t="s">
        <v>5909</v>
      </c>
      <c r="D1617" s="13" t="s">
        <v>7141</v>
      </c>
      <c r="E1617" s="17" t="s">
        <v>5910</v>
      </c>
    </row>
    <row r="1618" spans="1:5">
      <c r="A1618" s="9" t="s">
        <v>5893</v>
      </c>
      <c r="B1618" s="13" t="s">
        <v>3711</v>
      </c>
      <c r="C1618" s="13" t="s">
        <v>150</v>
      </c>
      <c r="D1618" s="13" t="s">
        <v>5703</v>
      </c>
      <c r="E1618" s="17" t="s">
        <v>431</v>
      </c>
    </row>
    <row r="1619" spans="1:5">
      <c r="A1619" s="9" t="s">
        <v>5893</v>
      </c>
      <c r="B1619" s="13" t="s">
        <v>5913</v>
      </c>
      <c r="C1619" s="13" t="s">
        <v>5914</v>
      </c>
      <c r="D1619" s="13" t="s">
        <v>7143</v>
      </c>
      <c r="E1619" s="17" t="s">
        <v>5916</v>
      </c>
    </row>
    <row r="1620" spans="1:5">
      <c r="A1620" s="9" t="s">
        <v>5893</v>
      </c>
      <c r="B1620" s="13" t="s">
        <v>5917</v>
      </c>
      <c r="C1620" s="13" t="s">
        <v>5919</v>
      </c>
      <c r="D1620" s="13" t="s">
        <v>1935</v>
      </c>
      <c r="E1620" s="17" t="s">
        <v>5920</v>
      </c>
    </row>
    <row r="1621" spans="1:5">
      <c r="A1621" s="9" t="s">
        <v>5893</v>
      </c>
      <c r="B1621" s="13" t="s">
        <v>5921</v>
      </c>
      <c r="C1621" s="13" t="s">
        <v>4906</v>
      </c>
      <c r="D1621" s="13" t="s">
        <v>7144</v>
      </c>
      <c r="E1621" s="17" t="s">
        <v>5922</v>
      </c>
    </row>
    <row r="1622" spans="1:5">
      <c r="A1622" s="9" t="s">
        <v>5893</v>
      </c>
      <c r="B1622" s="13" t="s">
        <v>5923</v>
      </c>
      <c r="C1622" s="13" t="s">
        <v>5924</v>
      </c>
      <c r="D1622" s="13" t="s">
        <v>68</v>
      </c>
      <c r="E1622" s="17" t="s">
        <v>5925</v>
      </c>
    </row>
    <row r="1623" spans="1:5">
      <c r="A1623" s="9" t="s">
        <v>5893</v>
      </c>
      <c r="B1623" s="13" t="s">
        <v>5927</v>
      </c>
      <c r="C1623" s="13" t="s">
        <v>5929</v>
      </c>
      <c r="D1623" s="13" t="s">
        <v>7145</v>
      </c>
      <c r="E1623" s="17" t="s">
        <v>5930</v>
      </c>
    </row>
    <row r="1624" spans="1:5">
      <c r="A1624" s="9" t="s">
        <v>5893</v>
      </c>
      <c r="B1624" s="13" t="s">
        <v>5931</v>
      </c>
      <c r="C1624" s="13" t="s">
        <v>5932</v>
      </c>
      <c r="D1624" s="13" t="s">
        <v>4171</v>
      </c>
      <c r="E1624" s="17" t="s">
        <v>5933</v>
      </c>
    </row>
    <row r="1625" spans="1:5">
      <c r="A1625" s="9" t="s">
        <v>5893</v>
      </c>
      <c r="B1625" s="13" t="s">
        <v>5935</v>
      </c>
      <c r="C1625" s="13" t="s">
        <v>3222</v>
      </c>
      <c r="D1625" s="13" t="s">
        <v>7146</v>
      </c>
      <c r="E1625" s="17" t="s">
        <v>4268</v>
      </c>
    </row>
    <row r="1626" spans="1:5">
      <c r="A1626" s="9" t="s">
        <v>5893</v>
      </c>
      <c r="B1626" s="13" t="s">
        <v>300</v>
      </c>
      <c r="C1626" s="13" t="s">
        <v>2346</v>
      </c>
      <c r="D1626" s="13" t="s">
        <v>3269</v>
      </c>
      <c r="E1626" s="17" t="s">
        <v>5936</v>
      </c>
    </row>
    <row r="1627" spans="1:5">
      <c r="A1627" s="9" t="s">
        <v>5893</v>
      </c>
      <c r="B1627" s="13" t="s">
        <v>972</v>
      </c>
      <c r="C1627" s="13" t="s">
        <v>5492</v>
      </c>
      <c r="D1627" s="13" t="s">
        <v>1925</v>
      </c>
      <c r="E1627" s="17" t="s">
        <v>5937</v>
      </c>
    </row>
    <row r="1628" spans="1:5">
      <c r="A1628" s="9" t="s">
        <v>5893</v>
      </c>
      <c r="B1628" s="13" t="s">
        <v>2313</v>
      </c>
      <c r="C1628" s="13" t="s">
        <v>2314</v>
      </c>
      <c r="D1628" s="13" t="s">
        <v>7147</v>
      </c>
      <c r="E1628" s="17" t="s">
        <v>544</v>
      </c>
    </row>
    <row r="1629" spans="1:5">
      <c r="A1629" s="9" t="s">
        <v>5893</v>
      </c>
      <c r="B1629" s="13" t="s">
        <v>5938</v>
      </c>
      <c r="C1629" s="13" t="s">
        <v>5940</v>
      </c>
      <c r="D1629" s="13" t="s">
        <v>7148</v>
      </c>
      <c r="E1629" s="17" t="s">
        <v>4663</v>
      </c>
    </row>
    <row r="1630" spans="1:5">
      <c r="A1630" s="9" t="s">
        <v>5893</v>
      </c>
      <c r="B1630" s="13" t="s">
        <v>1490</v>
      </c>
      <c r="C1630" s="13" t="s">
        <v>5348</v>
      </c>
      <c r="D1630" s="13" t="s">
        <v>7149</v>
      </c>
      <c r="E1630" s="17" t="s">
        <v>3969</v>
      </c>
    </row>
    <row r="1631" spans="1:5">
      <c r="A1631" s="9" t="s">
        <v>5893</v>
      </c>
      <c r="B1631" s="13" t="s">
        <v>5151</v>
      </c>
      <c r="C1631" s="13" t="s">
        <v>5941</v>
      </c>
      <c r="D1631" s="13" t="s">
        <v>7150</v>
      </c>
      <c r="E1631" s="17" t="s">
        <v>5942</v>
      </c>
    </row>
    <row r="1632" spans="1:5">
      <c r="A1632" s="9" t="s">
        <v>5893</v>
      </c>
      <c r="B1632" s="13" t="s">
        <v>3628</v>
      </c>
      <c r="C1632" s="13" t="s">
        <v>2947</v>
      </c>
      <c r="D1632" s="13" t="s">
        <v>7152</v>
      </c>
      <c r="E1632" s="17" t="s">
        <v>5943</v>
      </c>
    </row>
    <row r="1633" spans="1:5">
      <c r="A1633" s="9" t="s">
        <v>5893</v>
      </c>
      <c r="B1633" s="13" t="s">
        <v>887</v>
      </c>
      <c r="C1633" s="13" t="s">
        <v>5945</v>
      </c>
      <c r="D1633" s="13" t="s">
        <v>7153</v>
      </c>
      <c r="E1633" s="17" t="s">
        <v>5154</v>
      </c>
    </row>
    <row r="1634" spans="1:5">
      <c r="A1634" s="9" t="s">
        <v>5893</v>
      </c>
      <c r="B1634" s="13" t="s">
        <v>5946</v>
      </c>
      <c r="C1634" s="13" t="s">
        <v>466</v>
      </c>
      <c r="D1634" s="13" t="s">
        <v>2757</v>
      </c>
      <c r="E1634" s="17" t="s">
        <v>5947</v>
      </c>
    </row>
    <row r="1635" spans="1:5">
      <c r="A1635" s="9" t="s">
        <v>5893</v>
      </c>
      <c r="B1635" s="13" t="s">
        <v>1612</v>
      </c>
      <c r="C1635" s="13" t="s">
        <v>3057</v>
      </c>
      <c r="D1635" s="13" t="s">
        <v>7154</v>
      </c>
      <c r="E1635" s="17" t="s">
        <v>5948</v>
      </c>
    </row>
    <row r="1636" spans="1:5">
      <c r="A1636" s="9" t="s">
        <v>5893</v>
      </c>
      <c r="B1636" s="13" t="s">
        <v>2419</v>
      </c>
      <c r="C1636" s="13" t="s">
        <v>1741</v>
      </c>
      <c r="D1636" s="13" t="s">
        <v>7155</v>
      </c>
      <c r="E1636" s="17" t="s">
        <v>643</v>
      </c>
    </row>
    <row r="1637" spans="1:5">
      <c r="A1637" s="9" t="s">
        <v>5893</v>
      </c>
      <c r="B1637" s="13" t="s">
        <v>5950</v>
      </c>
      <c r="C1637" s="13" t="s">
        <v>5952</v>
      </c>
      <c r="D1637" s="13" t="s">
        <v>7156</v>
      </c>
      <c r="E1637" s="17" t="s">
        <v>5953</v>
      </c>
    </row>
    <row r="1638" spans="1:5">
      <c r="A1638" s="9" t="s">
        <v>5893</v>
      </c>
      <c r="B1638" s="13" t="s">
        <v>4353</v>
      </c>
      <c r="C1638" s="13" t="s">
        <v>4354</v>
      </c>
      <c r="D1638" s="13" t="s">
        <v>426</v>
      </c>
      <c r="E1638" s="17" t="s">
        <v>5955</v>
      </c>
    </row>
    <row r="1639" spans="1:5">
      <c r="A1639" s="9" t="s">
        <v>5893</v>
      </c>
      <c r="B1639" s="13" t="s">
        <v>3965</v>
      </c>
      <c r="C1639" s="13" t="s">
        <v>5957</v>
      </c>
      <c r="D1639" s="13" t="s">
        <v>7157</v>
      </c>
      <c r="E1639" s="17" t="s">
        <v>5958</v>
      </c>
    </row>
    <row r="1640" spans="1:5">
      <c r="A1640" s="9" t="s">
        <v>5893</v>
      </c>
      <c r="B1640" s="13" t="s">
        <v>5259</v>
      </c>
      <c r="C1640" s="13" t="s">
        <v>4582</v>
      </c>
      <c r="D1640" s="13" t="s">
        <v>7158</v>
      </c>
      <c r="E1640" s="17" t="s">
        <v>3297</v>
      </c>
    </row>
    <row r="1641" spans="1:5">
      <c r="A1641" s="9" t="s">
        <v>5893</v>
      </c>
      <c r="B1641" s="13" t="s">
        <v>2301</v>
      </c>
      <c r="C1641" s="13" t="s">
        <v>5959</v>
      </c>
      <c r="D1641" s="13" t="s">
        <v>3063</v>
      </c>
      <c r="E1641" s="17" t="s">
        <v>5960</v>
      </c>
    </row>
    <row r="1642" spans="1:5">
      <c r="A1642" s="9" t="s">
        <v>5893</v>
      </c>
      <c r="B1642" s="13" t="s">
        <v>5962</v>
      </c>
      <c r="C1642" s="13" t="s">
        <v>5963</v>
      </c>
      <c r="D1642" s="13" t="s">
        <v>7159</v>
      </c>
      <c r="E1642" s="17" t="s">
        <v>5964</v>
      </c>
    </row>
    <row r="1643" spans="1:5">
      <c r="A1643" s="9" t="s">
        <v>5893</v>
      </c>
      <c r="B1643" s="13" t="s">
        <v>4261</v>
      </c>
      <c r="C1643" s="13" t="s">
        <v>3527</v>
      </c>
      <c r="D1643" s="13" t="s">
        <v>6446</v>
      </c>
      <c r="E1643" s="17" t="s">
        <v>5965</v>
      </c>
    </row>
    <row r="1644" spans="1:5">
      <c r="A1644" s="9" t="s">
        <v>5893</v>
      </c>
      <c r="B1644" s="13" t="s">
        <v>4292</v>
      </c>
      <c r="C1644" s="13" t="s">
        <v>5967</v>
      </c>
      <c r="D1644" s="13" t="s">
        <v>7160</v>
      </c>
      <c r="E1644" s="17" t="s">
        <v>5261</v>
      </c>
    </row>
    <row r="1645" spans="1:5">
      <c r="A1645" s="9" t="s">
        <v>5893</v>
      </c>
      <c r="B1645" s="13" t="s">
        <v>5968</v>
      </c>
      <c r="C1645" s="13" t="s">
        <v>756</v>
      </c>
      <c r="D1645" s="13" t="s">
        <v>2550</v>
      </c>
      <c r="E1645" s="17" t="s">
        <v>4622</v>
      </c>
    </row>
    <row r="1646" spans="1:5">
      <c r="A1646" s="9" t="s">
        <v>5893</v>
      </c>
      <c r="B1646" s="13" t="s">
        <v>1748</v>
      </c>
      <c r="C1646" s="13" t="s">
        <v>2243</v>
      </c>
      <c r="D1646" s="13" t="s">
        <v>1132</v>
      </c>
      <c r="E1646" s="17" t="s">
        <v>582</v>
      </c>
    </row>
    <row r="1647" spans="1:5">
      <c r="A1647" s="9" t="s">
        <v>5893</v>
      </c>
      <c r="B1647" s="13" t="s">
        <v>5969</v>
      </c>
      <c r="C1647" s="13" t="s">
        <v>2541</v>
      </c>
      <c r="D1647" s="13" t="s">
        <v>5012</v>
      </c>
      <c r="E1647" s="17" t="s">
        <v>620</v>
      </c>
    </row>
    <row r="1648" spans="1:5">
      <c r="A1648" s="9" t="s">
        <v>5893</v>
      </c>
      <c r="B1648" s="13" t="s">
        <v>5970</v>
      </c>
      <c r="C1648" s="13" t="s">
        <v>4585</v>
      </c>
      <c r="D1648" s="13" t="s">
        <v>3247</v>
      </c>
      <c r="E1648" s="17" t="s">
        <v>2107</v>
      </c>
    </row>
    <row r="1649" spans="1:5">
      <c r="A1649" s="9" t="s">
        <v>5893</v>
      </c>
      <c r="B1649" s="13" t="s">
        <v>5971</v>
      </c>
      <c r="C1649" s="13" t="s">
        <v>2085</v>
      </c>
      <c r="D1649" s="13" t="s">
        <v>6308</v>
      </c>
      <c r="E1649" s="17" t="s">
        <v>1092</v>
      </c>
    </row>
    <row r="1650" spans="1:5">
      <c r="A1650" s="9" t="s">
        <v>5893</v>
      </c>
      <c r="B1650" s="13" t="s">
        <v>5973</v>
      </c>
      <c r="C1650" s="13" t="s">
        <v>5075</v>
      </c>
      <c r="D1650" s="13" t="s">
        <v>7161</v>
      </c>
      <c r="E1650" s="17" t="s">
        <v>755</v>
      </c>
    </row>
    <row r="1651" spans="1:5">
      <c r="A1651" s="9" t="s">
        <v>5893</v>
      </c>
      <c r="B1651" s="13" t="s">
        <v>1282</v>
      </c>
      <c r="C1651" s="13" t="s">
        <v>3831</v>
      </c>
      <c r="D1651" s="13" t="s">
        <v>5891</v>
      </c>
      <c r="E1651" s="17" t="s">
        <v>5974</v>
      </c>
    </row>
    <row r="1652" spans="1:5">
      <c r="A1652" s="9" t="s">
        <v>5893</v>
      </c>
      <c r="B1652" s="13" t="s">
        <v>5975</v>
      </c>
      <c r="C1652" s="13" t="s">
        <v>1107</v>
      </c>
      <c r="D1652" s="13" t="s">
        <v>7162</v>
      </c>
      <c r="E1652" s="17" t="s">
        <v>5976</v>
      </c>
    </row>
    <row r="1653" spans="1:5">
      <c r="A1653" s="9" t="s">
        <v>5893</v>
      </c>
      <c r="B1653" s="13" t="s">
        <v>5978</v>
      </c>
      <c r="C1653" s="13" t="s">
        <v>5980</v>
      </c>
      <c r="D1653" s="13" t="s">
        <v>2678</v>
      </c>
      <c r="E1653" s="17" t="s">
        <v>1495</v>
      </c>
    </row>
    <row r="1654" spans="1:5">
      <c r="A1654" s="9" t="s">
        <v>5893</v>
      </c>
      <c r="B1654" s="13" t="s">
        <v>3716</v>
      </c>
      <c r="C1654" s="13" t="s">
        <v>4549</v>
      </c>
      <c r="D1654" s="13" t="s">
        <v>7164</v>
      </c>
      <c r="E1654" s="17" t="s">
        <v>5981</v>
      </c>
    </row>
    <row r="1655" spans="1:5">
      <c r="A1655" s="9" t="s">
        <v>5893</v>
      </c>
      <c r="B1655" s="13" t="s">
        <v>3800</v>
      </c>
      <c r="C1655" s="13" t="s">
        <v>3863</v>
      </c>
      <c r="D1655" s="13" t="s">
        <v>7165</v>
      </c>
      <c r="E1655" s="17" t="s">
        <v>5982</v>
      </c>
    </row>
    <row r="1656" spans="1:5">
      <c r="A1656" s="9" t="s">
        <v>5893</v>
      </c>
      <c r="B1656" s="13" t="s">
        <v>5983</v>
      </c>
      <c r="C1656" s="13" t="s">
        <v>5985</v>
      </c>
      <c r="D1656" s="13" t="s">
        <v>6506</v>
      </c>
      <c r="E1656" s="17" t="s">
        <v>5986</v>
      </c>
    </row>
    <row r="1657" spans="1:5">
      <c r="A1657" s="9" t="s">
        <v>5893</v>
      </c>
      <c r="B1657" s="13" t="s">
        <v>2602</v>
      </c>
      <c r="C1657" s="13" t="s">
        <v>5987</v>
      </c>
      <c r="D1657" s="13" t="s">
        <v>2280</v>
      </c>
      <c r="E1657" s="17" t="s">
        <v>5214</v>
      </c>
    </row>
    <row r="1658" spans="1:5">
      <c r="A1658" s="9" t="s">
        <v>5893</v>
      </c>
      <c r="B1658" s="13" t="s">
        <v>919</v>
      </c>
      <c r="C1658" s="13" t="s">
        <v>5988</v>
      </c>
      <c r="D1658" s="13" t="s">
        <v>3017</v>
      </c>
      <c r="E1658" s="17" t="s">
        <v>5689</v>
      </c>
    </row>
    <row r="1659" spans="1:5" ht="15.5">
      <c r="A1659" s="9" t="s">
        <v>5893</v>
      </c>
      <c r="B1659" s="13" t="s">
        <v>5079</v>
      </c>
      <c r="C1659" s="13"/>
      <c r="D1659" s="13" t="s">
        <v>6266</v>
      </c>
      <c r="E1659" s="17" t="s">
        <v>5926</v>
      </c>
    </row>
    <row r="1660" spans="1:5" ht="15.5">
      <c r="A1660" s="8" t="s">
        <v>359</v>
      </c>
      <c r="B1660" s="12" t="s">
        <v>5202</v>
      </c>
      <c r="C1660" s="12"/>
      <c r="D1660" s="12" t="s">
        <v>1529</v>
      </c>
      <c r="E1660" s="16" t="s">
        <v>5989</v>
      </c>
    </row>
    <row r="1661" spans="1:5">
      <c r="A1661" s="9" t="s">
        <v>359</v>
      </c>
      <c r="B1661" s="13" t="s">
        <v>1013</v>
      </c>
      <c r="C1661" s="13" t="s">
        <v>3794</v>
      </c>
      <c r="D1661" s="13" t="s">
        <v>5961</v>
      </c>
      <c r="E1661" s="17" t="s">
        <v>5990</v>
      </c>
    </row>
    <row r="1662" spans="1:5">
      <c r="A1662" s="9" t="s">
        <v>359</v>
      </c>
      <c r="B1662" s="13" t="s">
        <v>5991</v>
      </c>
      <c r="C1662" s="13" t="s">
        <v>4535</v>
      </c>
      <c r="D1662" s="13" t="s">
        <v>7166</v>
      </c>
      <c r="E1662" s="17" t="s">
        <v>4409</v>
      </c>
    </row>
    <row r="1663" spans="1:5">
      <c r="A1663" s="9" t="s">
        <v>359</v>
      </c>
      <c r="B1663" s="13" t="s">
        <v>5992</v>
      </c>
      <c r="C1663" s="13" t="s">
        <v>5993</v>
      </c>
      <c r="D1663" s="13" t="s">
        <v>3571</v>
      </c>
      <c r="E1663" s="17" t="s">
        <v>5994</v>
      </c>
    </row>
    <row r="1664" spans="1:5">
      <c r="A1664" s="9" t="s">
        <v>359</v>
      </c>
      <c r="B1664" s="13" t="s">
        <v>5995</v>
      </c>
      <c r="C1664" s="13" t="s">
        <v>5996</v>
      </c>
      <c r="D1664" s="13" t="s">
        <v>3853</v>
      </c>
      <c r="E1664" s="17" t="s">
        <v>5998</v>
      </c>
    </row>
    <row r="1665" spans="1:5">
      <c r="A1665" s="9" t="s">
        <v>359</v>
      </c>
      <c r="B1665" s="13" t="s">
        <v>1336</v>
      </c>
      <c r="C1665" s="13" t="s">
        <v>2281</v>
      </c>
      <c r="D1665" s="13" t="s">
        <v>3792</v>
      </c>
      <c r="E1665" s="17" t="s">
        <v>5898</v>
      </c>
    </row>
    <row r="1666" spans="1:5">
      <c r="A1666" s="9" t="s">
        <v>359</v>
      </c>
      <c r="B1666" s="13" t="s">
        <v>5692</v>
      </c>
      <c r="C1666" s="13" t="s">
        <v>3491</v>
      </c>
      <c r="D1666" s="13" t="s">
        <v>1258</v>
      </c>
      <c r="E1666" s="17" t="s">
        <v>6000</v>
      </c>
    </row>
    <row r="1667" spans="1:5">
      <c r="A1667" s="9" t="s">
        <v>359</v>
      </c>
      <c r="B1667" s="13" t="s">
        <v>3934</v>
      </c>
      <c r="C1667" s="13" t="s">
        <v>6001</v>
      </c>
      <c r="D1667" s="13" t="s">
        <v>4180</v>
      </c>
      <c r="E1667" s="17" t="s">
        <v>3859</v>
      </c>
    </row>
    <row r="1668" spans="1:5">
      <c r="A1668" s="9" t="s">
        <v>359</v>
      </c>
      <c r="B1668" s="13" t="s">
        <v>821</v>
      </c>
      <c r="C1668" s="13" t="s">
        <v>6003</v>
      </c>
      <c r="D1668" s="13" t="s">
        <v>7167</v>
      </c>
      <c r="E1668" s="17" t="s">
        <v>6005</v>
      </c>
    </row>
    <row r="1669" spans="1:5">
      <c r="A1669" s="9" t="s">
        <v>359</v>
      </c>
      <c r="B1669" s="13" t="s">
        <v>6006</v>
      </c>
      <c r="C1669" s="13" t="s">
        <v>6009</v>
      </c>
      <c r="D1669" s="13" t="s">
        <v>7168</v>
      </c>
      <c r="E1669" s="17" t="s">
        <v>6010</v>
      </c>
    </row>
    <row r="1670" spans="1:5">
      <c r="A1670" s="9" t="s">
        <v>359</v>
      </c>
      <c r="B1670" s="13" t="s">
        <v>6011</v>
      </c>
      <c r="C1670" s="13" t="s">
        <v>2188</v>
      </c>
      <c r="D1670" s="13" t="s">
        <v>7169</v>
      </c>
      <c r="E1670" s="17" t="s">
        <v>6012</v>
      </c>
    </row>
    <row r="1671" spans="1:5">
      <c r="A1671" s="9" t="s">
        <v>359</v>
      </c>
      <c r="B1671" s="13" t="s">
        <v>5918</v>
      </c>
      <c r="C1671" s="13" t="s">
        <v>308</v>
      </c>
      <c r="D1671" s="13" t="s">
        <v>7170</v>
      </c>
      <c r="E1671" s="17" t="s">
        <v>6013</v>
      </c>
    </row>
    <row r="1672" spans="1:5">
      <c r="A1672" s="9" t="s">
        <v>359</v>
      </c>
      <c r="B1672" s="13" t="s">
        <v>6014</v>
      </c>
      <c r="C1672" s="13" t="s">
        <v>6015</v>
      </c>
      <c r="D1672" s="13" t="s">
        <v>7171</v>
      </c>
      <c r="E1672" s="17" t="s">
        <v>6016</v>
      </c>
    </row>
    <row r="1673" spans="1:5">
      <c r="A1673" s="9" t="s">
        <v>359</v>
      </c>
      <c r="B1673" s="13" t="s">
        <v>6017</v>
      </c>
      <c r="C1673" s="13" t="s">
        <v>6018</v>
      </c>
      <c r="D1673" s="13" t="s">
        <v>7064</v>
      </c>
      <c r="E1673" s="17" t="s">
        <v>6019</v>
      </c>
    </row>
    <row r="1674" spans="1:5">
      <c r="A1674" s="9" t="s">
        <v>359</v>
      </c>
      <c r="B1674" s="13" t="s">
        <v>211</v>
      </c>
      <c r="C1674" s="13" t="s">
        <v>6021</v>
      </c>
      <c r="D1674" s="13" t="s">
        <v>6695</v>
      </c>
      <c r="E1674" s="17" t="s">
        <v>6022</v>
      </c>
    </row>
    <row r="1675" spans="1:5">
      <c r="A1675" s="9" t="s">
        <v>359</v>
      </c>
      <c r="B1675" s="13" t="s">
        <v>6023</v>
      </c>
      <c r="C1675" s="13" t="s">
        <v>6024</v>
      </c>
      <c r="D1675" s="13" t="s">
        <v>3070</v>
      </c>
      <c r="E1675" s="17" t="s">
        <v>6026</v>
      </c>
    </row>
    <row r="1676" spans="1:5">
      <c r="A1676" s="9" t="s">
        <v>359</v>
      </c>
      <c r="B1676" s="13" t="s">
        <v>6027</v>
      </c>
      <c r="C1676" s="13" t="s">
        <v>1498</v>
      </c>
      <c r="D1676" s="13" t="s">
        <v>7172</v>
      </c>
      <c r="E1676" s="17" t="s">
        <v>1277</v>
      </c>
    </row>
    <row r="1677" spans="1:5">
      <c r="A1677" s="9" t="s">
        <v>359</v>
      </c>
      <c r="B1677" s="13" t="s">
        <v>6029</v>
      </c>
      <c r="C1677" s="13" t="s">
        <v>4533</v>
      </c>
      <c r="D1677" s="13" t="s">
        <v>6443</v>
      </c>
      <c r="E1677" s="17" t="s">
        <v>5878</v>
      </c>
    </row>
    <row r="1678" spans="1:5" ht="15.5">
      <c r="A1678" s="9" t="s">
        <v>359</v>
      </c>
      <c r="B1678" s="13" t="s">
        <v>6030</v>
      </c>
      <c r="C1678" s="13" t="s">
        <v>3023</v>
      </c>
      <c r="D1678" s="13" t="s">
        <v>5863</v>
      </c>
      <c r="E1678" s="17" t="s">
        <v>2045</v>
      </c>
    </row>
    <row r="1679" spans="1:5" ht="15.5">
      <c r="A1679" s="8" t="s">
        <v>664</v>
      </c>
      <c r="B1679" s="12" t="s">
        <v>6031</v>
      </c>
      <c r="C1679" s="12"/>
      <c r="D1679" s="12" t="s">
        <v>6317</v>
      </c>
      <c r="E1679" s="16" t="s">
        <v>6032</v>
      </c>
    </row>
    <row r="1680" spans="1:5">
      <c r="A1680" s="9" t="s">
        <v>664</v>
      </c>
      <c r="B1680" s="13" t="s">
        <v>1271</v>
      </c>
      <c r="C1680" s="13" t="s">
        <v>785</v>
      </c>
      <c r="D1680" s="13" t="s">
        <v>2866</v>
      </c>
      <c r="E1680" s="17" t="s">
        <v>3732</v>
      </c>
    </row>
    <row r="1681" spans="1:5">
      <c r="A1681" s="9" t="s">
        <v>664</v>
      </c>
      <c r="B1681" s="13" t="s">
        <v>131</v>
      </c>
      <c r="C1681" s="13" t="s">
        <v>1696</v>
      </c>
      <c r="D1681" s="13" t="s">
        <v>7069</v>
      </c>
      <c r="E1681" s="17" t="s">
        <v>6033</v>
      </c>
    </row>
    <row r="1682" spans="1:5">
      <c r="A1682" s="9" t="s">
        <v>664</v>
      </c>
      <c r="B1682" s="13" t="s">
        <v>6034</v>
      </c>
      <c r="C1682" s="13" t="s">
        <v>4761</v>
      </c>
      <c r="D1682" s="13" t="s">
        <v>7173</v>
      </c>
      <c r="E1682" s="17" t="s">
        <v>6035</v>
      </c>
    </row>
    <row r="1683" spans="1:5">
      <c r="A1683" s="9" t="s">
        <v>664</v>
      </c>
      <c r="B1683" s="13" t="s">
        <v>6036</v>
      </c>
      <c r="C1683" s="13" t="s">
        <v>6037</v>
      </c>
      <c r="D1683" s="13" t="s">
        <v>3579</v>
      </c>
      <c r="E1683" s="17" t="s">
        <v>6039</v>
      </c>
    </row>
    <row r="1684" spans="1:5">
      <c r="A1684" s="9" t="s">
        <v>664</v>
      </c>
      <c r="B1684" s="13" t="s">
        <v>3121</v>
      </c>
      <c r="C1684" s="13" t="s">
        <v>6040</v>
      </c>
      <c r="D1684" s="13" t="s">
        <v>7174</v>
      </c>
      <c r="E1684" s="17" t="s">
        <v>6041</v>
      </c>
    </row>
    <row r="1685" spans="1:5">
      <c r="A1685" s="9" t="s">
        <v>664</v>
      </c>
      <c r="B1685" s="13" t="s">
        <v>5755</v>
      </c>
      <c r="C1685" s="13" t="s">
        <v>5627</v>
      </c>
      <c r="D1685" s="13" t="s">
        <v>2588</v>
      </c>
      <c r="E1685" s="17" t="s">
        <v>6042</v>
      </c>
    </row>
    <row r="1686" spans="1:5">
      <c r="A1686" s="9" t="s">
        <v>664</v>
      </c>
      <c r="B1686" s="13" t="s">
        <v>6044</v>
      </c>
      <c r="C1686" s="13" t="s">
        <v>4205</v>
      </c>
      <c r="D1686" s="13" t="s">
        <v>3259</v>
      </c>
      <c r="E1686" s="17" t="s">
        <v>6046</v>
      </c>
    </row>
    <row r="1687" spans="1:5">
      <c r="A1687" s="9" t="s">
        <v>664</v>
      </c>
      <c r="B1687" s="13" t="s">
        <v>6047</v>
      </c>
      <c r="C1687" s="13" t="s">
        <v>6049</v>
      </c>
      <c r="D1687" s="13" t="s">
        <v>7175</v>
      </c>
      <c r="E1687" s="17" t="s">
        <v>6050</v>
      </c>
    </row>
    <row r="1688" spans="1:5">
      <c r="A1688" s="9" t="s">
        <v>664</v>
      </c>
      <c r="B1688" s="13" t="s">
        <v>4235</v>
      </c>
      <c r="C1688" s="13" t="s">
        <v>6051</v>
      </c>
      <c r="D1688" s="13" t="s">
        <v>7176</v>
      </c>
      <c r="E1688" s="17" t="s">
        <v>6053</v>
      </c>
    </row>
    <row r="1689" spans="1:5">
      <c r="A1689" s="9" t="s">
        <v>664</v>
      </c>
      <c r="B1689" s="13" t="s">
        <v>4625</v>
      </c>
      <c r="C1689" s="13" t="s">
        <v>3848</v>
      </c>
      <c r="D1689" s="13" t="s">
        <v>7177</v>
      </c>
      <c r="E1689" s="17" t="s">
        <v>6054</v>
      </c>
    </row>
    <row r="1690" spans="1:5">
      <c r="A1690" s="9" t="s">
        <v>664</v>
      </c>
      <c r="B1690" s="13" t="s">
        <v>2286</v>
      </c>
      <c r="C1690" s="13" t="s">
        <v>6055</v>
      </c>
      <c r="D1690" s="13" t="s">
        <v>4756</v>
      </c>
      <c r="E1690" s="17" t="s">
        <v>2907</v>
      </c>
    </row>
    <row r="1691" spans="1:5">
      <c r="A1691" s="9" t="s">
        <v>664</v>
      </c>
      <c r="B1691" s="13" t="s">
        <v>4323</v>
      </c>
      <c r="C1691" s="13" t="s">
        <v>1208</v>
      </c>
      <c r="D1691" s="13" t="s">
        <v>4072</v>
      </c>
      <c r="E1691" s="17" t="s">
        <v>6057</v>
      </c>
    </row>
    <row r="1692" spans="1:5">
      <c r="A1692" s="9" t="s">
        <v>664</v>
      </c>
      <c r="B1692" s="13" t="s">
        <v>6058</v>
      </c>
      <c r="C1692" s="13" t="s">
        <v>6059</v>
      </c>
      <c r="D1692" s="13" t="s">
        <v>3582</v>
      </c>
      <c r="E1692" s="17" t="s">
        <v>6062</v>
      </c>
    </row>
    <row r="1693" spans="1:5">
      <c r="A1693" s="9" t="s">
        <v>664</v>
      </c>
      <c r="B1693" s="13" t="s">
        <v>6063</v>
      </c>
      <c r="C1693" s="13" t="s">
        <v>6064</v>
      </c>
      <c r="D1693" s="13" t="s">
        <v>7178</v>
      </c>
      <c r="E1693" s="17" t="s">
        <v>6066</v>
      </c>
    </row>
    <row r="1694" spans="1:5">
      <c r="A1694" s="9" t="s">
        <v>664</v>
      </c>
      <c r="B1694" s="13" t="s">
        <v>5093</v>
      </c>
      <c r="C1694" s="13" t="s">
        <v>6067</v>
      </c>
      <c r="D1694" s="13" t="s">
        <v>2319</v>
      </c>
      <c r="E1694" s="17" t="s">
        <v>102</v>
      </c>
    </row>
    <row r="1695" spans="1:5">
      <c r="A1695" s="9" t="s">
        <v>664</v>
      </c>
      <c r="B1695" s="13" t="s">
        <v>4289</v>
      </c>
      <c r="C1695" s="13" t="s">
        <v>6068</v>
      </c>
      <c r="D1695" s="13" t="s">
        <v>7180</v>
      </c>
      <c r="E1695" s="17" t="s">
        <v>6069</v>
      </c>
    </row>
    <row r="1696" spans="1:5">
      <c r="A1696" s="9" t="s">
        <v>664</v>
      </c>
      <c r="B1696" s="13" t="s">
        <v>319</v>
      </c>
      <c r="C1696" s="13" t="s">
        <v>5561</v>
      </c>
      <c r="D1696" s="13" t="s">
        <v>7181</v>
      </c>
      <c r="E1696" s="17" t="s">
        <v>1644</v>
      </c>
    </row>
    <row r="1697" spans="1:5">
      <c r="A1697" s="9" t="s">
        <v>664</v>
      </c>
      <c r="B1697" s="13" t="s">
        <v>6070</v>
      </c>
      <c r="C1697" s="13" t="s">
        <v>6071</v>
      </c>
      <c r="D1697" s="13" t="s">
        <v>5715</v>
      </c>
      <c r="E1697" s="17" t="s">
        <v>5058</v>
      </c>
    </row>
    <row r="1698" spans="1:5">
      <c r="A1698" s="9" t="s">
        <v>664</v>
      </c>
      <c r="B1698" s="13" t="s">
        <v>6072</v>
      </c>
      <c r="C1698" s="13" t="s">
        <v>4550</v>
      </c>
      <c r="D1698" s="13" t="s">
        <v>7182</v>
      </c>
      <c r="E1698" s="17" t="s">
        <v>4561</v>
      </c>
    </row>
    <row r="1699" spans="1:5">
      <c r="A1699" s="9" t="s">
        <v>664</v>
      </c>
      <c r="B1699" s="13" t="s">
        <v>6073</v>
      </c>
      <c r="C1699" s="13" t="s">
        <v>164</v>
      </c>
      <c r="D1699" s="13" t="s">
        <v>7183</v>
      </c>
      <c r="E1699" s="17" t="s">
        <v>1632</v>
      </c>
    </row>
    <row r="1700" spans="1:5">
      <c r="A1700" s="9" t="s">
        <v>664</v>
      </c>
      <c r="B1700" s="13" t="s">
        <v>5865</v>
      </c>
      <c r="C1700" s="13" t="s">
        <v>5700</v>
      </c>
      <c r="D1700" s="13" t="s">
        <v>1689</v>
      </c>
      <c r="E1700" s="17" t="s">
        <v>5398</v>
      </c>
    </row>
    <row r="1701" spans="1:5">
      <c r="A1701" s="9" t="s">
        <v>664</v>
      </c>
      <c r="B1701" s="13" t="s">
        <v>6074</v>
      </c>
      <c r="C1701" s="13" t="s">
        <v>5438</v>
      </c>
      <c r="D1701" s="13" t="s">
        <v>7052</v>
      </c>
      <c r="E1701" s="17" t="s">
        <v>6075</v>
      </c>
    </row>
    <row r="1702" spans="1:5">
      <c r="A1702" s="9" t="s">
        <v>664</v>
      </c>
      <c r="B1702" s="13" t="s">
        <v>1406</v>
      </c>
      <c r="C1702" s="13" t="s">
        <v>1213</v>
      </c>
      <c r="D1702" s="13" t="s">
        <v>7184</v>
      </c>
      <c r="E1702" s="17" t="s">
        <v>6076</v>
      </c>
    </row>
    <row r="1703" spans="1:5">
      <c r="A1703" s="9" t="s">
        <v>664</v>
      </c>
      <c r="B1703" s="13" t="s">
        <v>6078</v>
      </c>
      <c r="C1703" s="13" t="s">
        <v>4140</v>
      </c>
      <c r="D1703" s="13" t="s">
        <v>7185</v>
      </c>
      <c r="E1703" s="17" t="s">
        <v>2394</v>
      </c>
    </row>
    <row r="1704" spans="1:5">
      <c r="A1704" s="9" t="s">
        <v>664</v>
      </c>
      <c r="B1704" s="13" t="s">
        <v>6080</v>
      </c>
      <c r="C1704" s="13" t="s">
        <v>5912</v>
      </c>
      <c r="D1704" s="13" t="s">
        <v>7186</v>
      </c>
      <c r="E1704" s="17" t="s">
        <v>2732</v>
      </c>
    </row>
    <row r="1705" spans="1:5" ht="15.5">
      <c r="A1705" s="9" t="s">
        <v>664</v>
      </c>
      <c r="B1705" s="13" t="s">
        <v>6081</v>
      </c>
      <c r="C1705" s="13" t="s">
        <v>6082</v>
      </c>
      <c r="D1705" s="13" t="s">
        <v>2606</v>
      </c>
      <c r="E1705" s="17" t="s">
        <v>1252</v>
      </c>
    </row>
    <row r="1706" spans="1:5" ht="15.5">
      <c r="A1706" s="8" t="s">
        <v>3085</v>
      </c>
      <c r="B1706" s="12" t="s">
        <v>230</v>
      </c>
      <c r="C1706" s="12"/>
      <c r="D1706" s="12" t="s">
        <v>7187</v>
      </c>
      <c r="E1706" s="16" t="s">
        <v>6084</v>
      </c>
    </row>
    <row r="1707" spans="1:5">
      <c r="A1707" s="9" t="s">
        <v>3085</v>
      </c>
      <c r="B1707" s="13" t="s">
        <v>104</v>
      </c>
      <c r="C1707" s="13" t="s">
        <v>2595</v>
      </c>
      <c r="D1707" s="13" t="s">
        <v>5552</v>
      </c>
      <c r="E1707" s="17" t="s">
        <v>6085</v>
      </c>
    </row>
    <row r="1708" spans="1:5">
      <c r="A1708" s="9" t="s">
        <v>3085</v>
      </c>
      <c r="B1708" s="13" t="s">
        <v>6086</v>
      </c>
      <c r="C1708" s="13" t="s">
        <v>6087</v>
      </c>
      <c r="D1708" s="13" t="s">
        <v>4471</v>
      </c>
      <c r="E1708" s="17" t="s">
        <v>1885</v>
      </c>
    </row>
    <row r="1709" spans="1:5">
      <c r="A1709" s="9" t="s">
        <v>3085</v>
      </c>
      <c r="B1709" s="13" t="s">
        <v>978</v>
      </c>
      <c r="C1709" s="13" t="s">
        <v>5129</v>
      </c>
      <c r="D1709" s="13" t="s">
        <v>3802</v>
      </c>
      <c r="E1709" s="17" t="s">
        <v>3639</v>
      </c>
    </row>
    <row r="1710" spans="1:5">
      <c r="A1710" s="9" t="s">
        <v>3085</v>
      </c>
      <c r="B1710" s="13" t="s">
        <v>6090</v>
      </c>
      <c r="C1710" s="13" t="s">
        <v>3724</v>
      </c>
      <c r="D1710" s="13" t="s">
        <v>7188</v>
      </c>
      <c r="E1710" s="17" t="s">
        <v>4726</v>
      </c>
    </row>
    <row r="1711" spans="1:5">
      <c r="A1711" s="9" t="s">
        <v>3085</v>
      </c>
      <c r="B1711" s="13" t="s">
        <v>3923</v>
      </c>
      <c r="C1711" s="13" t="s">
        <v>3563</v>
      </c>
      <c r="D1711" s="13" t="s">
        <v>7189</v>
      </c>
      <c r="E1711" s="17" t="s">
        <v>6091</v>
      </c>
    </row>
    <row r="1712" spans="1:5">
      <c r="A1712" s="9" t="s">
        <v>3085</v>
      </c>
      <c r="B1712" s="13" t="s">
        <v>812</v>
      </c>
      <c r="C1712" s="13" t="s">
        <v>6093</v>
      </c>
      <c r="D1712" s="13" t="s">
        <v>7190</v>
      </c>
      <c r="E1712" s="17" t="s">
        <v>6094</v>
      </c>
    </row>
    <row r="1713" spans="1:5">
      <c r="A1713" s="9" t="s">
        <v>3085</v>
      </c>
      <c r="B1713" s="13" t="s">
        <v>6096</v>
      </c>
      <c r="C1713" s="13" t="s">
        <v>6097</v>
      </c>
      <c r="D1713" s="13" t="s">
        <v>2575</v>
      </c>
      <c r="E1713" s="17" t="s">
        <v>6100</v>
      </c>
    </row>
    <row r="1714" spans="1:5">
      <c r="A1714" s="9" t="s">
        <v>3085</v>
      </c>
      <c r="B1714" s="13" t="s">
        <v>6102</v>
      </c>
      <c r="C1714" s="13" t="s">
        <v>5711</v>
      </c>
      <c r="D1714" s="13" t="s">
        <v>7191</v>
      </c>
      <c r="E1714" s="17" t="s">
        <v>3613</v>
      </c>
    </row>
    <row r="1715" spans="1:5">
      <c r="A1715" s="9" t="s">
        <v>3085</v>
      </c>
      <c r="B1715" s="13" t="s">
        <v>2858</v>
      </c>
      <c r="C1715" s="13" t="s">
        <v>3035</v>
      </c>
      <c r="D1715" s="13" t="s">
        <v>5837</v>
      </c>
      <c r="E1715" s="17" t="s">
        <v>6103</v>
      </c>
    </row>
    <row r="1716" spans="1:5">
      <c r="A1716" s="9" t="s">
        <v>3085</v>
      </c>
      <c r="B1716" s="13" t="s">
        <v>6104</v>
      </c>
      <c r="C1716" s="13" t="s">
        <v>5455</v>
      </c>
      <c r="D1716" s="13" t="s">
        <v>1451</v>
      </c>
      <c r="E1716" s="17" t="s">
        <v>4154</v>
      </c>
    </row>
    <row r="1717" spans="1:5">
      <c r="A1717" s="9" t="s">
        <v>3085</v>
      </c>
      <c r="B1717" s="13" t="s">
        <v>6105</v>
      </c>
      <c r="C1717" s="13" t="s">
        <v>6106</v>
      </c>
      <c r="D1717" s="13" t="s">
        <v>7192</v>
      </c>
      <c r="E1717" s="17" t="s">
        <v>556</v>
      </c>
    </row>
    <row r="1718" spans="1:5">
      <c r="A1718" s="9" t="s">
        <v>3085</v>
      </c>
      <c r="B1718" s="13" t="s">
        <v>5590</v>
      </c>
      <c r="C1718" s="13" t="s">
        <v>6107</v>
      </c>
      <c r="D1718" s="13" t="s">
        <v>759</v>
      </c>
      <c r="E1718" s="17" t="s">
        <v>1561</v>
      </c>
    </row>
    <row r="1719" spans="1:5">
      <c r="A1719" s="9" t="s">
        <v>3085</v>
      </c>
      <c r="B1719" s="13" t="s">
        <v>4805</v>
      </c>
      <c r="C1719" s="13" t="s">
        <v>6109</v>
      </c>
      <c r="D1719" s="13" t="s">
        <v>4013</v>
      </c>
      <c r="E1719" s="17" t="s">
        <v>2437</v>
      </c>
    </row>
    <row r="1720" spans="1:5">
      <c r="A1720" s="9" t="s">
        <v>3085</v>
      </c>
      <c r="B1720" s="13" t="s">
        <v>6110</v>
      </c>
      <c r="C1720" s="13" t="s">
        <v>4384</v>
      </c>
      <c r="D1720" s="13" t="s">
        <v>5951</v>
      </c>
      <c r="E1720" s="17" t="s">
        <v>3643</v>
      </c>
    </row>
    <row r="1721" spans="1:5">
      <c r="A1721" s="9" t="s">
        <v>3085</v>
      </c>
      <c r="B1721" s="13" t="s">
        <v>6111</v>
      </c>
      <c r="C1721" s="13" t="s">
        <v>6112</v>
      </c>
      <c r="D1721" s="13" t="s">
        <v>1389</v>
      </c>
      <c r="E1721" s="17" t="s">
        <v>6114</v>
      </c>
    </row>
    <row r="1722" spans="1:5">
      <c r="A1722" s="9" t="s">
        <v>3085</v>
      </c>
      <c r="B1722" s="13" t="s">
        <v>6115</v>
      </c>
      <c r="C1722" s="13" t="s">
        <v>3982</v>
      </c>
      <c r="D1722" s="13" t="s">
        <v>3705</v>
      </c>
      <c r="E1722" s="17" t="s">
        <v>6117</v>
      </c>
    </row>
    <row r="1723" spans="1:5">
      <c r="A1723" s="9" t="s">
        <v>3085</v>
      </c>
      <c r="B1723" s="13" t="s">
        <v>6118</v>
      </c>
      <c r="C1723" s="13" t="s">
        <v>592</v>
      </c>
      <c r="D1723" s="13" t="s">
        <v>234</v>
      </c>
      <c r="E1723" s="17" t="s">
        <v>6119</v>
      </c>
    </row>
    <row r="1724" spans="1:5">
      <c r="A1724" s="9" t="s">
        <v>3085</v>
      </c>
      <c r="B1724" s="13" t="s">
        <v>6121</v>
      </c>
      <c r="C1724" s="13" t="s">
        <v>1753</v>
      </c>
      <c r="D1724" s="13" t="s">
        <v>4851</v>
      </c>
      <c r="E1724" s="17" t="s">
        <v>3809</v>
      </c>
    </row>
    <row r="1725" spans="1:5">
      <c r="A1725" s="9" t="s">
        <v>3085</v>
      </c>
      <c r="B1725" s="13" t="s">
        <v>6089</v>
      </c>
      <c r="C1725" s="13" t="s">
        <v>2021</v>
      </c>
      <c r="D1725" s="13" t="s">
        <v>7193</v>
      </c>
      <c r="E1725" s="17" t="s">
        <v>4227</v>
      </c>
    </row>
    <row r="1726" spans="1:5">
      <c r="A1726" s="9" t="s">
        <v>3085</v>
      </c>
      <c r="B1726" s="13" t="s">
        <v>6122</v>
      </c>
      <c r="C1726" s="13" t="s">
        <v>6123</v>
      </c>
      <c r="D1726" s="13" t="s">
        <v>7194</v>
      </c>
      <c r="E1726" s="17" t="s">
        <v>6124</v>
      </c>
    </row>
    <row r="1727" spans="1:5">
      <c r="A1727" s="9" t="s">
        <v>3085</v>
      </c>
      <c r="B1727" s="13" t="s">
        <v>6125</v>
      </c>
      <c r="C1727" s="13" t="s">
        <v>3739</v>
      </c>
      <c r="D1727" s="13" t="s">
        <v>2997</v>
      </c>
      <c r="E1727" s="17" t="s">
        <v>6126</v>
      </c>
    </row>
    <row r="1728" spans="1:5">
      <c r="A1728" s="9" t="s">
        <v>3085</v>
      </c>
      <c r="B1728" s="13" t="s">
        <v>2995</v>
      </c>
      <c r="C1728" s="13" t="s">
        <v>3108</v>
      </c>
      <c r="D1728" s="13" t="s">
        <v>7195</v>
      </c>
      <c r="E1728" s="17" t="s">
        <v>6127</v>
      </c>
    </row>
    <row r="1729" spans="1:5">
      <c r="A1729" s="9" t="s">
        <v>3085</v>
      </c>
      <c r="B1729" s="13" t="s">
        <v>1309</v>
      </c>
      <c r="C1729" s="13" t="s">
        <v>3818</v>
      </c>
      <c r="D1729" s="13" t="s">
        <v>7196</v>
      </c>
      <c r="E1729" s="17" t="s">
        <v>6129</v>
      </c>
    </row>
    <row r="1730" spans="1:5">
      <c r="A1730" s="9" t="s">
        <v>3085</v>
      </c>
      <c r="B1730" s="13" t="s">
        <v>1643</v>
      </c>
      <c r="C1730" s="13" t="s">
        <v>6130</v>
      </c>
      <c r="D1730" s="13" t="s">
        <v>6108</v>
      </c>
      <c r="E1730" s="17" t="s">
        <v>6131</v>
      </c>
    </row>
    <row r="1731" spans="1:5">
      <c r="A1731" s="9" t="s">
        <v>3085</v>
      </c>
      <c r="B1731" s="13" t="s">
        <v>4311</v>
      </c>
      <c r="C1731" s="13" t="s">
        <v>1478</v>
      </c>
      <c r="D1731" s="13" t="s">
        <v>7197</v>
      </c>
      <c r="E1731" s="17" t="s">
        <v>542</v>
      </c>
    </row>
    <row r="1732" spans="1:5">
      <c r="A1732" s="9" t="s">
        <v>3085</v>
      </c>
      <c r="B1732" s="13" t="s">
        <v>6132</v>
      </c>
      <c r="C1732" s="13" t="s">
        <v>6134</v>
      </c>
      <c r="D1732" s="13" t="s">
        <v>7198</v>
      </c>
      <c r="E1732" s="17" t="s">
        <v>6135</v>
      </c>
    </row>
    <row r="1733" spans="1:5">
      <c r="A1733" s="9" t="s">
        <v>3085</v>
      </c>
      <c r="B1733" s="13" t="s">
        <v>4631</v>
      </c>
      <c r="C1733" s="13" t="s">
        <v>5956</v>
      </c>
      <c r="D1733" s="13" t="s">
        <v>6264</v>
      </c>
      <c r="E1733" s="17" t="s">
        <v>895</v>
      </c>
    </row>
    <row r="1734" spans="1:5">
      <c r="A1734" s="9" t="s">
        <v>3085</v>
      </c>
      <c r="B1734" s="13" t="s">
        <v>6136</v>
      </c>
      <c r="C1734" s="13" t="s">
        <v>6138</v>
      </c>
      <c r="D1734" s="13" t="s">
        <v>4217</v>
      </c>
      <c r="E1734" s="17" t="s">
        <v>564</v>
      </c>
    </row>
    <row r="1735" spans="1:5">
      <c r="A1735" s="9" t="s">
        <v>3085</v>
      </c>
      <c r="B1735" s="13" t="s">
        <v>5087</v>
      </c>
      <c r="C1735" s="13" t="s">
        <v>6139</v>
      </c>
      <c r="D1735" s="13" t="s">
        <v>5915</v>
      </c>
      <c r="E1735" s="17" t="s">
        <v>6140</v>
      </c>
    </row>
    <row r="1736" spans="1:5">
      <c r="A1736" s="9" t="s">
        <v>3085</v>
      </c>
      <c r="B1736" s="13" t="s">
        <v>2513</v>
      </c>
      <c r="C1736" s="13" t="s">
        <v>6141</v>
      </c>
      <c r="D1736" s="13" t="s">
        <v>5555</v>
      </c>
      <c r="E1736" s="17" t="s">
        <v>5425</v>
      </c>
    </row>
    <row r="1737" spans="1:5">
      <c r="A1737" s="9" t="s">
        <v>3085</v>
      </c>
      <c r="B1737" s="13" t="s">
        <v>6142</v>
      </c>
      <c r="C1737" s="13" t="s">
        <v>2089</v>
      </c>
      <c r="D1737" s="13" t="s">
        <v>1308</v>
      </c>
      <c r="E1737" s="17" t="s">
        <v>6143</v>
      </c>
    </row>
    <row r="1738" spans="1:5">
      <c r="A1738" s="9" t="s">
        <v>3085</v>
      </c>
      <c r="B1738" s="13" t="s">
        <v>5246</v>
      </c>
      <c r="C1738" s="13" t="s">
        <v>4635</v>
      </c>
      <c r="D1738" s="13" t="s">
        <v>7091</v>
      </c>
      <c r="E1738" s="17" t="s">
        <v>918</v>
      </c>
    </row>
    <row r="1739" spans="1:5">
      <c r="A1739" s="9" t="s">
        <v>3085</v>
      </c>
      <c r="B1739" s="13" t="s">
        <v>6144</v>
      </c>
      <c r="C1739" s="13" t="s">
        <v>6145</v>
      </c>
      <c r="D1739" s="13" t="s">
        <v>1538</v>
      </c>
      <c r="E1739" s="17" t="s">
        <v>5077</v>
      </c>
    </row>
    <row r="1740" spans="1:5">
      <c r="A1740" s="9" t="s">
        <v>3085</v>
      </c>
      <c r="B1740" s="13" t="s">
        <v>6146</v>
      </c>
      <c r="C1740" s="13" t="s">
        <v>4905</v>
      </c>
      <c r="D1740" s="13" t="s">
        <v>7199</v>
      </c>
      <c r="E1740" s="17" t="s">
        <v>2856</v>
      </c>
    </row>
    <row r="1741" spans="1:5">
      <c r="A1741" s="9" t="s">
        <v>3085</v>
      </c>
      <c r="B1741" s="13" t="s">
        <v>4439</v>
      </c>
      <c r="C1741" s="13" t="s">
        <v>6148</v>
      </c>
      <c r="D1741" s="13" t="s">
        <v>7200</v>
      </c>
      <c r="E1741" s="17" t="s">
        <v>5568</v>
      </c>
    </row>
    <row r="1742" spans="1:5">
      <c r="A1742" s="9" t="s">
        <v>3085</v>
      </c>
      <c r="B1742" s="13" t="s">
        <v>6149</v>
      </c>
      <c r="C1742" s="13" t="s">
        <v>481</v>
      </c>
      <c r="D1742" s="13" t="s">
        <v>1374</v>
      </c>
      <c r="E1742" s="17" t="s">
        <v>6150</v>
      </c>
    </row>
    <row r="1743" spans="1:5">
      <c r="A1743" s="9" t="s">
        <v>3085</v>
      </c>
      <c r="B1743" s="13" t="s">
        <v>6151</v>
      </c>
      <c r="C1743" s="13" t="s">
        <v>6152</v>
      </c>
      <c r="D1743" s="13" t="s">
        <v>4578</v>
      </c>
      <c r="E1743" s="17" t="s">
        <v>5254</v>
      </c>
    </row>
    <row r="1744" spans="1:5">
      <c r="A1744" s="9" t="s">
        <v>3085</v>
      </c>
      <c r="B1744" s="13" t="s">
        <v>6153</v>
      </c>
      <c r="C1744" s="13" t="s">
        <v>6154</v>
      </c>
      <c r="D1744" s="13" t="s">
        <v>2318</v>
      </c>
      <c r="E1744" s="17" t="s">
        <v>6156</v>
      </c>
    </row>
    <row r="1745" spans="1:5">
      <c r="A1745" s="9" t="s">
        <v>3085</v>
      </c>
      <c r="B1745" s="13" t="s">
        <v>79</v>
      </c>
      <c r="C1745" s="13" t="s">
        <v>6157</v>
      </c>
      <c r="D1745" s="13" t="s">
        <v>7201</v>
      </c>
      <c r="E1745" s="17" t="s">
        <v>6158</v>
      </c>
    </row>
    <row r="1746" spans="1:5">
      <c r="A1746" s="9" t="s">
        <v>3085</v>
      </c>
      <c r="B1746" s="13" t="s">
        <v>6160</v>
      </c>
      <c r="C1746" s="13" t="s">
        <v>5593</v>
      </c>
      <c r="D1746" s="13" t="s">
        <v>1670</v>
      </c>
      <c r="E1746" s="17" t="s">
        <v>6161</v>
      </c>
    </row>
    <row r="1747" spans="1:5">
      <c r="A1747" s="9" t="s">
        <v>3085</v>
      </c>
      <c r="B1747" s="13" t="s">
        <v>5728</v>
      </c>
      <c r="C1747" s="13" t="s">
        <v>6163</v>
      </c>
      <c r="D1747" s="13" t="s">
        <v>7202</v>
      </c>
      <c r="E1747" s="17" t="s">
        <v>6165</v>
      </c>
    </row>
    <row r="1748" spans="1:5">
      <c r="A1748" s="9" t="s">
        <v>3085</v>
      </c>
      <c r="B1748" s="13" t="s">
        <v>6166</v>
      </c>
      <c r="C1748" s="13" t="s">
        <v>6167</v>
      </c>
      <c r="D1748" s="13" t="s">
        <v>2826</v>
      </c>
      <c r="E1748" s="17" t="s">
        <v>6169</v>
      </c>
    </row>
    <row r="1749" spans="1:5" ht="15.5">
      <c r="A1749" s="9" t="s">
        <v>3085</v>
      </c>
      <c r="B1749" s="13" t="s">
        <v>6170</v>
      </c>
      <c r="C1749" s="13" t="s">
        <v>6171</v>
      </c>
      <c r="D1749" s="13" t="s">
        <v>7203</v>
      </c>
      <c r="E1749" s="17" t="s">
        <v>6173</v>
      </c>
    </row>
    <row r="1750" spans="1:5" ht="15.5">
      <c r="A1750" s="8" t="s">
        <v>6174</v>
      </c>
      <c r="B1750" s="12" t="s">
        <v>6175</v>
      </c>
      <c r="C1750" s="12"/>
      <c r="D1750" s="12" t="s">
        <v>5402</v>
      </c>
      <c r="E1750" s="16" t="s">
        <v>4938</v>
      </c>
    </row>
    <row r="1751" spans="1:5">
      <c r="A1751" s="9" t="s">
        <v>6174</v>
      </c>
      <c r="B1751" s="13" t="s">
        <v>6176</v>
      </c>
      <c r="C1751" s="13" t="s">
        <v>3188</v>
      </c>
      <c r="D1751" s="13" t="s">
        <v>2711</v>
      </c>
      <c r="E1751" s="17" t="s">
        <v>6177</v>
      </c>
    </row>
    <row r="1752" spans="1:5">
      <c r="A1752" s="9" t="s">
        <v>6174</v>
      </c>
      <c r="B1752" s="13" t="s">
        <v>2985</v>
      </c>
      <c r="C1752" s="13" t="s">
        <v>6179</v>
      </c>
      <c r="D1752" s="13" t="s">
        <v>7204</v>
      </c>
      <c r="E1752" s="17" t="s">
        <v>6181</v>
      </c>
    </row>
    <row r="1753" spans="1:5">
      <c r="A1753" s="9" t="s">
        <v>6174</v>
      </c>
      <c r="B1753" s="13" t="s">
        <v>4595</v>
      </c>
      <c r="C1753" s="13" t="s">
        <v>6182</v>
      </c>
      <c r="D1753" s="13" t="s">
        <v>7205</v>
      </c>
      <c r="E1753" s="17" t="s">
        <v>6083</v>
      </c>
    </row>
    <row r="1754" spans="1:5">
      <c r="A1754" s="9" t="s">
        <v>6174</v>
      </c>
      <c r="B1754" s="13" t="s">
        <v>5855</v>
      </c>
      <c r="C1754" s="13" t="s">
        <v>4798</v>
      </c>
      <c r="D1754" s="13" t="s">
        <v>7206</v>
      </c>
      <c r="E1754" s="17" t="s">
        <v>6183</v>
      </c>
    </row>
    <row r="1755" spans="1:5">
      <c r="A1755" s="9" t="s">
        <v>6174</v>
      </c>
      <c r="B1755" s="13" t="s">
        <v>6184</v>
      </c>
      <c r="C1755" s="13" t="s">
        <v>6185</v>
      </c>
      <c r="D1755" s="13" t="s">
        <v>2491</v>
      </c>
      <c r="E1755" s="17" t="s">
        <v>5934</v>
      </c>
    </row>
    <row r="1756" spans="1:5">
      <c r="A1756" s="9" t="s">
        <v>6174</v>
      </c>
      <c r="B1756" s="13" t="s">
        <v>1342</v>
      </c>
      <c r="C1756" s="13" t="s">
        <v>5148</v>
      </c>
      <c r="D1756" s="13" t="s">
        <v>6028</v>
      </c>
      <c r="E1756" s="17" t="s">
        <v>3648</v>
      </c>
    </row>
    <row r="1757" spans="1:5">
      <c r="A1757" s="9" t="s">
        <v>6174</v>
      </c>
      <c r="B1757" s="13" t="s">
        <v>5743</v>
      </c>
      <c r="C1757" s="13" t="s">
        <v>1608</v>
      </c>
      <c r="D1757" s="13" t="s">
        <v>3633</v>
      </c>
      <c r="E1757" s="17" t="s">
        <v>6186</v>
      </c>
    </row>
    <row r="1758" spans="1:5">
      <c r="A1758" s="9" t="s">
        <v>6174</v>
      </c>
      <c r="B1758" s="13" t="s">
        <v>6187</v>
      </c>
      <c r="C1758" s="13" t="s">
        <v>6188</v>
      </c>
      <c r="D1758" s="13" t="s">
        <v>7207</v>
      </c>
      <c r="E1758" s="17" t="s">
        <v>4868</v>
      </c>
    </row>
    <row r="1759" spans="1:5">
      <c r="A1759" s="9" t="s">
        <v>6174</v>
      </c>
      <c r="B1759" s="13" t="s">
        <v>1480</v>
      </c>
      <c r="C1759" s="13" t="s">
        <v>2565</v>
      </c>
      <c r="D1759" s="13" t="s">
        <v>7208</v>
      </c>
      <c r="E1759" s="17" t="s">
        <v>6189</v>
      </c>
    </row>
    <row r="1760" spans="1:5">
      <c r="A1760" s="9" t="s">
        <v>6174</v>
      </c>
      <c r="B1760" s="13" t="s">
        <v>3857</v>
      </c>
      <c r="C1760" s="13" t="s">
        <v>6190</v>
      </c>
      <c r="D1760" s="13" t="s">
        <v>5997</v>
      </c>
      <c r="E1760" s="17" t="s">
        <v>6191</v>
      </c>
    </row>
    <row r="1761" spans="1:5">
      <c r="A1761" s="9" t="s">
        <v>6174</v>
      </c>
      <c r="B1761" s="13" t="s">
        <v>6192</v>
      </c>
      <c r="C1761" s="13" t="s">
        <v>60</v>
      </c>
      <c r="D1761" s="13" t="s">
        <v>6907</v>
      </c>
      <c r="E1761" s="17" t="s">
        <v>3220</v>
      </c>
    </row>
    <row r="1762" spans="1:5">
      <c r="A1762" s="9" t="s">
        <v>6174</v>
      </c>
      <c r="B1762" s="13" t="s">
        <v>3421</v>
      </c>
      <c r="C1762" s="13" t="s">
        <v>6193</v>
      </c>
      <c r="D1762" s="13" t="s">
        <v>5479</v>
      </c>
      <c r="E1762" s="17" t="s">
        <v>6196</v>
      </c>
    </row>
    <row r="1763" spans="1:5">
      <c r="A1763" s="9" t="s">
        <v>6174</v>
      </c>
      <c r="B1763" s="13" t="s">
        <v>6197</v>
      </c>
      <c r="C1763" s="13" t="s">
        <v>6198</v>
      </c>
      <c r="D1763" s="13" t="s">
        <v>1381</v>
      </c>
      <c r="E1763" s="17" t="s">
        <v>6199</v>
      </c>
    </row>
    <row r="1764" spans="1:5">
      <c r="A1764" s="9" t="s">
        <v>6174</v>
      </c>
      <c r="B1764" s="13" t="s">
        <v>2249</v>
      </c>
      <c r="C1764" s="13" t="s">
        <v>6200</v>
      </c>
      <c r="D1764" s="13" t="s">
        <v>7209</v>
      </c>
      <c r="E1764" s="17" t="s">
        <v>1338</v>
      </c>
    </row>
    <row r="1765" spans="1:5">
      <c r="A1765" s="9" t="s">
        <v>6174</v>
      </c>
      <c r="B1765" s="13" t="s">
        <v>6202</v>
      </c>
      <c r="C1765" s="13" t="s">
        <v>6203</v>
      </c>
      <c r="D1765" s="13" t="s">
        <v>7210</v>
      </c>
      <c r="E1765" s="17" t="s">
        <v>6204</v>
      </c>
    </row>
    <row r="1766" spans="1:5">
      <c r="A1766" s="9" t="s">
        <v>6174</v>
      </c>
      <c r="B1766" s="13" t="s">
        <v>3870</v>
      </c>
      <c r="C1766" s="13" t="s">
        <v>5256</v>
      </c>
      <c r="D1766" s="13" t="s">
        <v>7211</v>
      </c>
      <c r="E1766" s="17" t="s">
        <v>4866</v>
      </c>
    </row>
    <row r="1767" spans="1:5">
      <c r="A1767" s="9" t="s">
        <v>6174</v>
      </c>
      <c r="B1767" s="13" t="s">
        <v>6205</v>
      </c>
      <c r="C1767" s="13" t="s">
        <v>6206</v>
      </c>
      <c r="D1767" s="13" t="s">
        <v>7212</v>
      </c>
      <c r="E1767" s="17" t="s">
        <v>5665</v>
      </c>
    </row>
    <row r="1768" spans="1:5">
      <c r="A1768" s="9" t="s">
        <v>6174</v>
      </c>
      <c r="B1768" s="13" t="s">
        <v>6208</v>
      </c>
      <c r="C1768" s="13" t="s">
        <v>6209</v>
      </c>
      <c r="D1768" s="13" t="s">
        <v>7213</v>
      </c>
      <c r="E1768" s="17" t="s">
        <v>6211</v>
      </c>
    </row>
    <row r="1769" spans="1:5">
      <c r="A1769" s="9" t="s">
        <v>6174</v>
      </c>
      <c r="B1769" s="13" t="s">
        <v>6212</v>
      </c>
      <c r="C1769" s="13" t="s">
        <v>6043</v>
      </c>
      <c r="D1769" s="13" t="s">
        <v>2847</v>
      </c>
      <c r="E1769" s="17" t="s">
        <v>6213</v>
      </c>
    </row>
    <row r="1770" spans="1:5">
      <c r="A1770" s="9" t="s">
        <v>6174</v>
      </c>
      <c r="B1770" s="13" t="s">
        <v>6004</v>
      </c>
      <c r="C1770" s="13" t="s">
        <v>4062</v>
      </c>
      <c r="D1770" s="13" t="s">
        <v>4646</v>
      </c>
      <c r="E1770" s="17" t="s">
        <v>6215</v>
      </c>
    </row>
    <row r="1771" spans="1:5">
      <c r="A1771" s="9" t="s">
        <v>6174</v>
      </c>
      <c r="B1771" s="13" t="s">
        <v>6217</v>
      </c>
      <c r="C1771" s="13" t="s">
        <v>6218</v>
      </c>
      <c r="D1771" s="13" t="s">
        <v>7214</v>
      </c>
      <c r="E1771" s="17" t="s">
        <v>3317</v>
      </c>
    </row>
    <row r="1772" spans="1:5">
      <c r="A1772" s="9" t="s">
        <v>6174</v>
      </c>
      <c r="B1772" s="13" t="s">
        <v>5977</v>
      </c>
      <c r="C1772" s="13" t="s">
        <v>3135</v>
      </c>
      <c r="D1772" s="13" t="s">
        <v>7215</v>
      </c>
      <c r="E1772" s="17" t="s">
        <v>6219</v>
      </c>
    </row>
    <row r="1773" spans="1:5">
      <c r="A1773" s="9" t="s">
        <v>6174</v>
      </c>
      <c r="B1773" s="13" t="s">
        <v>3199</v>
      </c>
      <c r="C1773" s="13" t="s">
        <v>6220</v>
      </c>
      <c r="D1773" s="13" t="s">
        <v>4122</v>
      </c>
      <c r="E1773" s="17" t="s">
        <v>6221</v>
      </c>
    </row>
    <row r="1774" spans="1:5">
      <c r="A1774" s="9" t="s">
        <v>6174</v>
      </c>
      <c r="B1774" s="13" t="s">
        <v>3177</v>
      </c>
      <c r="C1774" s="13" t="s">
        <v>6223</v>
      </c>
      <c r="D1774" s="13" t="s">
        <v>3501</v>
      </c>
      <c r="E1774" s="17" t="s">
        <v>6224</v>
      </c>
    </row>
    <row r="1775" spans="1:5">
      <c r="A1775" s="9" t="s">
        <v>6174</v>
      </c>
      <c r="B1775" s="13" t="s">
        <v>6225</v>
      </c>
      <c r="C1775" s="13" t="s">
        <v>5038</v>
      </c>
      <c r="D1775" s="13" t="s">
        <v>7216</v>
      </c>
      <c r="E1775" s="17" t="s">
        <v>2524</v>
      </c>
    </row>
    <row r="1776" spans="1:5">
      <c r="A1776" s="9" t="s">
        <v>6174</v>
      </c>
      <c r="B1776" s="13" t="s">
        <v>6226</v>
      </c>
      <c r="C1776" s="13" t="s">
        <v>6227</v>
      </c>
      <c r="D1776" s="13" t="s">
        <v>902</v>
      </c>
      <c r="E1776" s="17" t="s">
        <v>6228</v>
      </c>
    </row>
    <row r="1777" spans="1:5">
      <c r="A1777" s="9" t="s">
        <v>6174</v>
      </c>
      <c r="B1777" s="13" t="s">
        <v>2153</v>
      </c>
      <c r="C1777" s="13" t="s">
        <v>3517</v>
      </c>
      <c r="D1777" s="13" t="s">
        <v>7217</v>
      </c>
      <c r="E1777" s="17" t="s">
        <v>6229</v>
      </c>
    </row>
    <row r="1778" spans="1:5">
      <c r="A1778" s="9" t="s">
        <v>6174</v>
      </c>
      <c r="B1778" s="13" t="s">
        <v>3260</v>
      </c>
      <c r="C1778" s="13" t="s">
        <v>6230</v>
      </c>
      <c r="D1778" s="13" t="s">
        <v>7218</v>
      </c>
      <c r="E1778" s="17" t="s">
        <v>6232</v>
      </c>
    </row>
    <row r="1779" spans="1:5">
      <c r="A1779" s="9" t="s">
        <v>6174</v>
      </c>
      <c r="B1779" s="13" t="s">
        <v>4580</v>
      </c>
      <c r="C1779" s="13" t="s">
        <v>6233</v>
      </c>
      <c r="D1779" s="13" t="s">
        <v>0</v>
      </c>
      <c r="E1779" s="17" t="s">
        <v>6235</v>
      </c>
    </row>
    <row r="1780" spans="1:5">
      <c r="A1780" s="9" t="s">
        <v>6174</v>
      </c>
      <c r="B1780" s="13" t="s">
        <v>6237</v>
      </c>
      <c r="C1780" s="13" t="s">
        <v>745</v>
      </c>
      <c r="D1780" s="13" t="s">
        <v>7219</v>
      </c>
      <c r="E1780" s="17" t="s">
        <v>6008</v>
      </c>
    </row>
    <row r="1781" spans="1:5">
      <c r="A1781" s="9" t="s">
        <v>6174</v>
      </c>
      <c r="B1781" s="13" t="s">
        <v>6238</v>
      </c>
      <c r="C1781" s="13" t="s">
        <v>753</v>
      </c>
      <c r="D1781" s="13" t="s">
        <v>7220</v>
      </c>
      <c r="E1781" s="17" t="s">
        <v>6239</v>
      </c>
    </row>
    <row r="1782" spans="1:5">
      <c r="A1782" s="9" t="s">
        <v>6174</v>
      </c>
      <c r="B1782" s="13" t="s">
        <v>6020</v>
      </c>
      <c r="C1782" s="13" t="s">
        <v>6240</v>
      </c>
      <c r="D1782" s="13" t="s">
        <v>51</v>
      </c>
      <c r="E1782" s="17" t="s">
        <v>4800</v>
      </c>
    </row>
    <row r="1783" spans="1:5">
      <c r="A1783" s="9" t="s">
        <v>6174</v>
      </c>
      <c r="B1783" s="13" t="s">
        <v>247</v>
      </c>
      <c r="C1783" s="13" t="s">
        <v>6241</v>
      </c>
      <c r="D1783" s="13" t="s">
        <v>2821</v>
      </c>
      <c r="E1783" s="17" t="s">
        <v>831</v>
      </c>
    </row>
    <row r="1784" spans="1:5">
      <c r="A1784" s="9" t="s">
        <v>6174</v>
      </c>
      <c r="B1784" s="13" t="s">
        <v>2898</v>
      </c>
      <c r="C1784" s="13" t="s">
        <v>6242</v>
      </c>
      <c r="D1784" s="13" t="s">
        <v>7221</v>
      </c>
      <c r="E1784" s="17" t="s">
        <v>6243</v>
      </c>
    </row>
    <row r="1785" spans="1:5">
      <c r="A1785" s="9" t="s">
        <v>6174</v>
      </c>
      <c r="B1785" s="13" t="s">
        <v>6244</v>
      </c>
      <c r="C1785" s="13" t="s">
        <v>3054</v>
      </c>
      <c r="D1785" s="13" t="s">
        <v>4875</v>
      </c>
      <c r="E1785" s="17" t="s">
        <v>6245</v>
      </c>
    </row>
    <row r="1786" spans="1:5">
      <c r="A1786" s="9" t="s">
        <v>6174</v>
      </c>
      <c r="B1786" s="13" t="s">
        <v>4949</v>
      </c>
      <c r="C1786" s="13" t="s">
        <v>6246</v>
      </c>
      <c r="D1786" s="13" t="s">
        <v>7222</v>
      </c>
      <c r="E1786" s="17" t="s">
        <v>6247</v>
      </c>
    </row>
    <row r="1787" spans="1:5">
      <c r="A1787" s="9" t="s">
        <v>6174</v>
      </c>
      <c r="B1787" s="13" t="s">
        <v>6248</v>
      </c>
      <c r="C1787" s="13" t="s">
        <v>3645</v>
      </c>
      <c r="D1787" s="13" t="s">
        <v>2784</v>
      </c>
      <c r="E1787" s="17" t="s">
        <v>6249</v>
      </c>
    </row>
    <row r="1788" spans="1:5">
      <c r="A1788" s="9" t="s">
        <v>6174</v>
      </c>
      <c r="B1788" s="13" t="s">
        <v>6251</v>
      </c>
      <c r="C1788" s="13" t="s">
        <v>6252</v>
      </c>
      <c r="D1788" s="13" t="s">
        <v>7223</v>
      </c>
      <c r="E1788" s="17" t="s">
        <v>6253</v>
      </c>
    </row>
    <row r="1789" spans="1:5">
      <c r="A1789" s="9" t="s">
        <v>6174</v>
      </c>
      <c r="B1789" s="13" t="s">
        <v>6254</v>
      </c>
      <c r="C1789" s="13" t="s">
        <v>6255</v>
      </c>
      <c r="D1789" s="13" t="s">
        <v>4165</v>
      </c>
      <c r="E1789" s="17" t="s">
        <v>4685</v>
      </c>
    </row>
    <row r="1790" spans="1:5">
      <c r="A1790" s="9" t="s">
        <v>6174</v>
      </c>
      <c r="B1790" s="13" t="s">
        <v>6256</v>
      </c>
      <c r="C1790" s="13" t="s">
        <v>334</v>
      </c>
      <c r="D1790" s="13" t="s">
        <v>7224</v>
      </c>
      <c r="E1790" s="17" t="s">
        <v>5494</v>
      </c>
    </row>
    <row r="1791" spans="1:5" ht="15.5">
      <c r="A1791" s="10" t="s">
        <v>6174</v>
      </c>
      <c r="B1791" s="14" t="s">
        <v>2854</v>
      </c>
      <c r="C1791" s="14" t="s">
        <v>6259</v>
      </c>
      <c r="D1791" s="14" t="s">
        <v>3127</v>
      </c>
      <c r="E1791" s="18" t="s">
        <v>6260</v>
      </c>
    </row>
    <row r="1792" spans="1:5" ht="15.5"/>
  </sheetData>
  <autoFilter ref="B1:E1791"/>
  <phoneticPr fontId="2"/>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AJ349"/>
  <sheetViews>
    <sheetView view="pageBreakPreview" zoomScaleSheetLayoutView="100" workbookViewId="0">
      <pane ySplit="8" topLeftCell="A9" activePane="bottomLeft" state="frozen"/>
      <selection pane="bottomLeft" activeCell="C326" sqref="C326:U331"/>
    </sheetView>
  </sheetViews>
  <sheetFormatPr defaultColWidth="9.09765625" defaultRowHeight="13.5"/>
  <cols>
    <col min="1" max="10" width="2.3984375" style="22" customWidth="1"/>
    <col min="11" max="15" width="17.296875" style="22" customWidth="1"/>
    <col min="16" max="16" width="17.296875" style="22" hidden="1" customWidth="1"/>
    <col min="17" max="18" width="17.296875" style="22" customWidth="1"/>
    <col min="19" max="19" width="9.8984375" style="22" bestFit="1" customWidth="1"/>
    <col min="20" max="32" width="2.09765625" style="22" customWidth="1"/>
    <col min="33" max="33" width="0.3984375" style="22" customWidth="1"/>
    <col min="34" max="34" width="9.09765625" style="22"/>
    <col min="35" max="35" width="11" style="22" bestFit="1" customWidth="1"/>
    <col min="36" max="16384" width="9.09765625" style="22"/>
  </cols>
  <sheetData>
    <row r="1" spans="1:36">
      <c r="A1" s="25" t="s">
        <v>3405</v>
      </c>
      <c r="B1" s="25"/>
      <c r="C1" s="22"/>
      <c r="D1" s="22"/>
      <c r="E1" s="22"/>
      <c r="F1" s="22"/>
      <c r="G1" s="25"/>
      <c r="H1" s="25"/>
      <c r="I1" s="25"/>
      <c r="J1" s="25"/>
      <c r="K1" s="22"/>
      <c r="L1" s="22"/>
      <c r="M1" s="22"/>
      <c r="N1" s="22"/>
      <c r="O1" s="22"/>
      <c r="P1" s="22"/>
      <c r="Q1" s="22"/>
      <c r="R1" s="22"/>
      <c r="S1" s="22"/>
      <c r="T1" s="22"/>
      <c r="AH1" s="210"/>
      <c r="AI1" s="211"/>
      <c r="AJ1" s="211"/>
    </row>
    <row r="2" spans="1:36" ht="4.5" customHeight="1">
      <c r="A2" s="22"/>
      <c r="B2" s="22"/>
      <c r="C2" s="22"/>
      <c r="D2" s="22"/>
      <c r="E2" s="22"/>
      <c r="F2" s="22"/>
      <c r="G2" s="22"/>
      <c r="H2" s="22"/>
      <c r="I2" s="22"/>
      <c r="J2" s="22"/>
      <c r="K2" s="22"/>
      <c r="L2" s="22"/>
      <c r="M2" s="22"/>
      <c r="N2" s="22"/>
      <c r="O2" s="22"/>
      <c r="P2" s="22"/>
      <c r="Q2" s="22"/>
      <c r="R2" s="22"/>
      <c r="S2" s="22"/>
      <c r="T2" s="22"/>
      <c r="AH2" s="210"/>
      <c r="AI2" s="210"/>
      <c r="AJ2" s="210"/>
    </row>
    <row r="3" spans="1:36" ht="18.75" customHeight="1">
      <c r="C3" s="22"/>
      <c r="D3" s="22"/>
      <c r="E3" s="22"/>
      <c r="F3" s="22"/>
      <c r="K3" s="97" t="s">
        <v>784</v>
      </c>
      <c r="L3" s="97"/>
      <c r="M3" s="97"/>
      <c r="N3" s="97"/>
      <c r="O3" s="97"/>
      <c r="P3" s="97"/>
      <c r="Q3" s="97"/>
      <c r="R3" s="144" t="s">
        <v>5</v>
      </c>
      <c r="S3" s="156" t="s">
        <v>65</v>
      </c>
      <c r="T3" s="156"/>
      <c r="U3" s="156"/>
      <c r="V3" s="156"/>
      <c r="W3" s="156"/>
      <c r="X3" s="156"/>
      <c r="Y3" s="156"/>
      <c r="Z3" s="156"/>
      <c r="AA3" s="156"/>
      <c r="AB3" s="156"/>
      <c r="AC3" s="156"/>
      <c r="AD3" s="156"/>
      <c r="AE3" s="156"/>
      <c r="AF3" s="156"/>
    </row>
    <row r="4" spans="1:36" ht="6.75" customHeight="1">
      <c r="A4" s="22"/>
      <c r="B4" s="22"/>
      <c r="C4" s="22"/>
      <c r="D4" s="22"/>
      <c r="E4" s="22"/>
      <c r="F4" s="22"/>
      <c r="G4" s="22"/>
      <c r="H4" s="22"/>
      <c r="I4" s="22"/>
      <c r="J4" s="22"/>
      <c r="K4" s="22"/>
      <c r="L4" s="22"/>
      <c r="M4" s="22"/>
      <c r="N4" s="22"/>
      <c r="O4" s="22"/>
      <c r="P4" s="22"/>
      <c r="Q4" s="22"/>
      <c r="R4" s="22"/>
      <c r="S4" s="22"/>
      <c r="T4" s="22"/>
    </row>
    <row r="5" spans="1:36" ht="24" customHeight="1">
      <c r="A5" s="26" t="s">
        <v>7273</v>
      </c>
      <c r="B5" s="40"/>
      <c r="C5" s="40"/>
      <c r="D5" s="40"/>
      <c r="E5" s="40"/>
      <c r="F5" s="40"/>
      <c r="G5" s="40"/>
      <c r="H5" s="40"/>
      <c r="I5" s="40"/>
      <c r="J5" s="40"/>
      <c r="K5" s="98" t="s">
        <v>118</v>
      </c>
      <c r="L5" s="112" t="s">
        <v>103</v>
      </c>
      <c r="M5" s="98" t="s">
        <v>88</v>
      </c>
      <c r="N5" s="98" t="s">
        <v>7239</v>
      </c>
      <c r="O5" s="122" t="s">
        <v>7245</v>
      </c>
      <c r="P5" s="98" t="s">
        <v>4988</v>
      </c>
      <c r="Q5" s="98" t="s">
        <v>7241</v>
      </c>
      <c r="R5" s="145" t="s">
        <v>76</v>
      </c>
      <c r="S5" s="157" t="s">
        <v>69</v>
      </c>
      <c r="T5" s="172"/>
      <c r="U5" s="172"/>
      <c r="V5" s="172"/>
      <c r="W5" s="172"/>
      <c r="X5" s="172"/>
      <c r="Y5" s="172"/>
      <c r="Z5" s="172"/>
      <c r="AA5" s="172"/>
      <c r="AB5" s="172"/>
      <c r="AC5" s="172"/>
      <c r="AD5" s="172"/>
      <c r="AE5" s="172"/>
      <c r="AF5" s="194"/>
    </row>
    <row r="6" spans="1:36" ht="12.65" customHeight="1">
      <c r="A6" s="27"/>
      <c r="B6" s="41"/>
      <c r="C6" s="41"/>
      <c r="D6" s="41"/>
      <c r="E6" s="41"/>
      <c r="F6" s="41"/>
      <c r="G6" s="41"/>
      <c r="H6" s="41"/>
      <c r="I6" s="41"/>
      <c r="J6" s="41"/>
      <c r="K6" s="99"/>
      <c r="L6" s="113"/>
      <c r="M6" s="113"/>
      <c r="N6" s="113"/>
      <c r="O6" s="123"/>
      <c r="P6" s="113"/>
      <c r="Q6" s="113"/>
      <c r="R6" s="146"/>
      <c r="S6" s="158"/>
      <c r="T6" s="173"/>
      <c r="U6" s="173"/>
      <c r="V6" s="173"/>
      <c r="W6" s="173"/>
      <c r="X6" s="173"/>
      <c r="Y6" s="173"/>
      <c r="Z6" s="173"/>
      <c r="AA6" s="173"/>
      <c r="AB6" s="173"/>
      <c r="AC6" s="173"/>
      <c r="AD6" s="173"/>
      <c r="AE6" s="173"/>
      <c r="AF6" s="195"/>
    </row>
    <row r="7" spans="1:36" ht="14.25">
      <c r="A7" s="28"/>
      <c r="B7" s="42"/>
      <c r="C7" s="42"/>
      <c r="D7" s="42"/>
      <c r="E7" s="42"/>
      <c r="F7" s="42"/>
      <c r="G7" s="42"/>
      <c r="H7" s="42"/>
      <c r="I7" s="42"/>
      <c r="J7" s="42"/>
      <c r="K7" s="100" t="s">
        <v>41</v>
      </c>
      <c r="L7" s="100" t="s">
        <v>55</v>
      </c>
      <c r="M7" s="100" t="s">
        <v>33</v>
      </c>
      <c r="N7" s="100" t="s">
        <v>25</v>
      </c>
      <c r="O7" s="124" t="s">
        <v>2035</v>
      </c>
      <c r="P7" s="127"/>
      <c r="Q7" s="100" t="s">
        <v>5000</v>
      </c>
      <c r="R7" s="147" t="s">
        <v>5468</v>
      </c>
      <c r="S7" s="159"/>
      <c r="T7" s="174"/>
      <c r="U7" s="174"/>
      <c r="V7" s="174"/>
      <c r="W7" s="174"/>
      <c r="X7" s="174"/>
      <c r="Y7" s="174"/>
      <c r="Z7" s="174"/>
      <c r="AA7" s="174"/>
      <c r="AB7" s="174"/>
      <c r="AC7" s="174"/>
      <c r="AD7" s="174"/>
      <c r="AE7" s="174"/>
      <c r="AF7" s="196"/>
    </row>
    <row r="8" spans="1:36" s="23" customFormat="1" ht="12" customHeight="1">
      <c r="A8" s="29"/>
      <c r="B8" s="43"/>
      <c r="C8" s="43"/>
      <c r="D8" s="43"/>
      <c r="E8" s="43"/>
      <c r="F8" s="43"/>
      <c r="G8" s="43"/>
      <c r="H8" s="43"/>
      <c r="I8" s="43"/>
      <c r="J8" s="43"/>
      <c r="K8" s="101" t="s">
        <v>4657</v>
      </c>
      <c r="L8" s="101" t="s">
        <v>4657</v>
      </c>
      <c r="M8" s="120" t="s">
        <v>4657</v>
      </c>
      <c r="N8" s="121" t="s">
        <v>4657</v>
      </c>
      <c r="O8" s="101" t="s">
        <v>4657</v>
      </c>
      <c r="P8" s="101"/>
      <c r="Q8" s="120" t="s">
        <v>4657</v>
      </c>
      <c r="R8" s="148" t="s">
        <v>4657</v>
      </c>
      <c r="S8" s="160"/>
      <c r="T8" s="175"/>
      <c r="U8" s="175"/>
      <c r="V8" s="175"/>
      <c r="W8" s="175"/>
      <c r="X8" s="175"/>
      <c r="Y8" s="175"/>
      <c r="Z8" s="175"/>
      <c r="AA8" s="175"/>
      <c r="AB8" s="175"/>
      <c r="AC8" s="175"/>
      <c r="AD8" s="175"/>
      <c r="AE8" s="175"/>
      <c r="AF8" s="197"/>
    </row>
    <row r="9" spans="1:36" ht="13.5" customHeight="1">
      <c r="A9" s="30" t="s">
        <v>6523</v>
      </c>
      <c r="B9" s="44"/>
      <c r="C9" s="44"/>
      <c r="D9" s="44"/>
      <c r="E9" s="44"/>
      <c r="F9" s="44"/>
      <c r="G9" s="44"/>
      <c r="H9" s="44"/>
      <c r="I9" s="44"/>
      <c r="J9" s="44"/>
      <c r="K9" s="102">
        <f>K10+K14</f>
        <v>0</v>
      </c>
      <c r="L9" s="102">
        <f>L10+L14</f>
        <v>0</v>
      </c>
      <c r="M9" s="102">
        <f>M10+M14</f>
        <v>0</v>
      </c>
      <c r="N9" s="102">
        <f>N10+N14</f>
        <v>0</v>
      </c>
      <c r="O9" s="102">
        <f>O10+O14</f>
        <v>0</v>
      </c>
      <c r="P9" s="102"/>
      <c r="Q9" s="133"/>
      <c r="R9" s="102">
        <f>R10+R14</f>
        <v>0</v>
      </c>
      <c r="S9" s="161"/>
      <c r="T9" s="176"/>
      <c r="U9" s="176"/>
      <c r="V9" s="176"/>
      <c r="W9" s="176"/>
      <c r="X9" s="176"/>
      <c r="Y9" s="176"/>
      <c r="Z9" s="176"/>
      <c r="AA9" s="176"/>
      <c r="AB9" s="176"/>
      <c r="AC9" s="176"/>
      <c r="AD9" s="176"/>
      <c r="AE9" s="176"/>
      <c r="AF9" s="198"/>
    </row>
    <row r="10" spans="1:36" ht="12" hidden="1" customHeight="1">
      <c r="A10" s="31"/>
      <c r="B10" s="45" t="s">
        <v>7275</v>
      </c>
      <c r="C10" s="45"/>
      <c r="D10" s="45"/>
      <c r="E10" s="45"/>
      <c r="F10" s="45"/>
      <c r="G10" s="45"/>
      <c r="H10" s="45"/>
      <c r="I10" s="45"/>
      <c r="J10" s="45"/>
      <c r="K10" s="103">
        <f>SUM(K11:K13)</f>
        <v>0</v>
      </c>
      <c r="L10" s="103">
        <f>SUM(L11:L13)</f>
        <v>0</v>
      </c>
      <c r="M10" s="103">
        <f>SUM(M11:M13)</f>
        <v>0</v>
      </c>
      <c r="N10" s="103">
        <f>SUM(N11:N13)</f>
        <v>0</v>
      </c>
      <c r="O10" s="103">
        <f>SUM(O11:O13)</f>
        <v>0</v>
      </c>
      <c r="P10" s="103"/>
      <c r="Q10" s="134"/>
      <c r="R10" s="103">
        <f>ROUNDDOWN(SUM(R11:R13),-3)</f>
        <v>0</v>
      </c>
      <c r="S10" s="162"/>
      <c r="T10" s="177"/>
      <c r="U10" s="177"/>
      <c r="V10" s="177"/>
      <c r="W10" s="177"/>
      <c r="X10" s="177"/>
      <c r="Y10" s="177"/>
      <c r="Z10" s="177"/>
      <c r="AA10" s="177"/>
      <c r="AB10" s="177"/>
      <c r="AC10" s="177"/>
      <c r="AD10" s="177"/>
      <c r="AE10" s="177"/>
      <c r="AF10" s="199"/>
      <c r="AG10" s="209"/>
    </row>
    <row r="11" spans="1:36" ht="12" hidden="1" customHeight="1">
      <c r="A11" s="31"/>
      <c r="B11" s="46" t="s">
        <v>6434</v>
      </c>
      <c r="C11" s="60"/>
      <c r="D11" s="60"/>
      <c r="E11" s="60"/>
      <c r="F11" s="76"/>
      <c r="G11" s="85" t="s">
        <v>7274</v>
      </c>
      <c r="H11" s="85"/>
      <c r="I11" s="85"/>
      <c r="J11" s="89"/>
      <c r="K11" s="104">
        <f>'要綱様式1-2'!R9</f>
        <v>0</v>
      </c>
      <c r="L11" s="114">
        <v>0</v>
      </c>
      <c r="M11" s="104">
        <f>K11-L11</f>
        <v>0</v>
      </c>
      <c r="N11" s="104">
        <f>'要綱様式1-2'!Y9</f>
        <v>0</v>
      </c>
      <c r="O11" s="125">
        <f>ROUNDDOWN(MIN(M11:N11)*2/3,0)</f>
        <v>0</v>
      </c>
      <c r="P11" s="128">
        <f>SUM(O11:O12)</f>
        <v>0</v>
      </c>
      <c r="Q11" s="135">
        <f>IFERROR(VLOOKUP('要綱様式1-2'!B7,リンク先!$C$6:$D$8,2,FALSE),0)</f>
        <v>0</v>
      </c>
      <c r="R11" s="149">
        <f>MIN(P11:Q12)</f>
        <v>0</v>
      </c>
      <c r="S11" s="162"/>
      <c r="T11" s="177"/>
      <c r="U11" s="177"/>
      <c r="V11" s="177"/>
      <c r="W11" s="177"/>
      <c r="X11" s="177"/>
      <c r="Y11" s="177"/>
      <c r="Z11" s="177"/>
      <c r="AA11" s="177"/>
      <c r="AB11" s="177"/>
      <c r="AC11" s="177"/>
      <c r="AD11" s="177"/>
      <c r="AE11" s="177"/>
      <c r="AF11" s="199"/>
      <c r="AG11" s="209"/>
    </row>
    <row r="12" spans="1:36" ht="12" hidden="1" customHeight="1">
      <c r="A12" s="31"/>
      <c r="B12" s="47"/>
      <c r="C12" s="61"/>
      <c r="D12" s="61"/>
      <c r="E12" s="61"/>
      <c r="F12" s="77"/>
      <c r="G12" s="86" t="s">
        <v>1395</v>
      </c>
      <c r="H12" s="86"/>
      <c r="I12" s="86"/>
      <c r="J12" s="90"/>
      <c r="K12" s="105">
        <f>'要綱様式1-2'!R10</f>
        <v>0</v>
      </c>
      <c r="L12" s="115">
        <v>0</v>
      </c>
      <c r="M12" s="105">
        <f>K12-L12</f>
        <v>0</v>
      </c>
      <c r="N12" s="105">
        <f>'要綱様式1-2'!Y10</f>
        <v>0</v>
      </c>
      <c r="O12" s="105">
        <f>ROUNDDOWN(MIN(M12:N12)*1/2,0)</f>
        <v>0</v>
      </c>
      <c r="P12" s="129"/>
      <c r="Q12" s="136"/>
      <c r="R12" s="150"/>
      <c r="S12" s="162"/>
      <c r="T12" s="177"/>
      <c r="U12" s="177"/>
      <c r="V12" s="177"/>
      <c r="W12" s="177"/>
      <c r="X12" s="177"/>
      <c r="Y12" s="177"/>
      <c r="Z12" s="177"/>
      <c r="AA12" s="177"/>
      <c r="AB12" s="177"/>
      <c r="AC12" s="177"/>
      <c r="AD12" s="177"/>
      <c r="AE12" s="177"/>
      <c r="AF12" s="199"/>
      <c r="AG12" s="209"/>
    </row>
    <row r="13" spans="1:36" ht="12" hidden="1" customHeight="1">
      <c r="A13" s="31"/>
      <c r="B13" s="48" t="s">
        <v>2812</v>
      </c>
      <c r="C13" s="62"/>
      <c r="D13" s="62"/>
      <c r="E13" s="62"/>
      <c r="F13" s="78"/>
      <c r="G13" s="61" t="str">
        <f>'要綱様式1-2'!Q11</f>
        <v/>
      </c>
      <c r="H13" s="61"/>
      <c r="I13" s="61"/>
      <c r="J13" s="91"/>
      <c r="K13" s="105">
        <f>'要綱様式1-2'!R11</f>
        <v>0</v>
      </c>
      <c r="L13" s="115">
        <v>0</v>
      </c>
      <c r="M13" s="105">
        <f>K13-L13</f>
        <v>0</v>
      </c>
      <c r="N13" s="105">
        <f>'要綱様式1-2'!Y11</f>
        <v>0</v>
      </c>
      <c r="O13" s="105">
        <f>ROUNDDOWN(MIN(M13:N13)*1/2,0)</f>
        <v>0</v>
      </c>
      <c r="P13" s="130"/>
      <c r="Q13" s="136">
        <f>Z17*300000+AD17*150000+AA18*1/2</f>
        <v>0</v>
      </c>
      <c r="R13" s="150">
        <f>MIN(O13:Q13)</f>
        <v>0</v>
      </c>
      <c r="S13" s="162"/>
      <c r="T13" s="177"/>
      <c r="U13" s="177"/>
      <c r="V13" s="177"/>
      <c r="W13" s="177"/>
      <c r="X13" s="177"/>
      <c r="Y13" s="177"/>
      <c r="Z13" s="177"/>
      <c r="AA13" s="177"/>
      <c r="AB13" s="177"/>
      <c r="AC13" s="177"/>
      <c r="AD13" s="177"/>
      <c r="AE13" s="177"/>
      <c r="AF13" s="199"/>
    </row>
    <row r="14" spans="1:36" ht="12" hidden="1" customHeight="1">
      <c r="A14" s="30"/>
      <c r="B14" s="45" t="s">
        <v>3410</v>
      </c>
      <c r="C14" s="45"/>
      <c r="D14" s="45"/>
      <c r="E14" s="45"/>
      <c r="F14" s="45"/>
      <c r="G14" s="45"/>
      <c r="H14" s="45"/>
      <c r="I14" s="45"/>
      <c r="J14" s="45"/>
      <c r="K14" s="106">
        <f>SUM(K15:K18)</f>
        <v>0</v>
      </c>
      <c r="L14" s="106">
        <f>SUM(L15:L18)</f>
        <v>0</v>
      </c>
      <c r="M14" s="106">
        <f>SUM(M15:M18)</f>
        <v>0</v>
      </c>
      <c r="N14" s="106">
        <f>SUM(N15:N18)</f>
        <v>0</v>
      </c>
      <c r="O14" s="106">
        <f>SUM(O15:O18)</f>
        <v>0</v>
      </c>
      <c r="P14" s="103"/>
      <c r="Q14" s="134"/>
      <c r="R14" s="106">
        <f>ROUNDDOWN(SUM(R15:R18),-3)</f>
        <v>0</v>
      </c>
      <c r="S14" s="162"/>
      <c r="T14" s="177"/>
      <c r="U14" s="177"/>
      <c r="V14" s="177"/>
      <c r="W14" s="177"/>
      <c r="X14" s="177"/>
      <c r="Y14" s="177"/>
      <c r="Z14" s="177"/>
      <c r="AA14" s="177"/>
      <c r="AB14" s="177"/>
      <c r="AC14" s="177"/>
      <c r="AD14" s="177"/>
      <c r="AE14" s="177"/>
      <c r="AF14" s="199"/>
      <c r="AG14" s="209"/>
    </row>
    <row r="15" spans="1:36" ht="12" hidden="1" customHeight="1">
      <c r="A15" s="30"/>
      <c r="B15" s="46" t="s">
        <v>6434</v>
      </c>
      <c r="C15" s="63"/>
      <c r="D15" s="63"/>
      <c r="E15" s="63"/>
      <c r="F15" s="79"/>
      <c r="G15" s="85" t="s">
        <v>6257</v>
      </c>
      <c r="H15" s="85"/>
      <c r="I15" s="85"/>
      <c r="J15" s="89"/>
      <c r="K15" s="107">
        <f>'要綱様式1-2'!Y13</f>
        <v>0</v>
      </c>
      <c r="L15" s="116">
        <v>0</v>
      </c>
      <c r="M15" s="107">
        <f>K15-L15</f>
        <v>0</v>
      </c>
      <c r="N15" s="107">
        <f>'要綱様式1-2'!Y13</f>
        <v>0</v>
      </c>
      <c r="O15" s="107">
        <f>ROUNDDOWN(MIN(M15:N15)*3/4,0)</f>
        <v>0</v>
      </c>
      <c r="P15" s="128">
        <f>SUM(O15:O17)</f>
        <v>0</v>
      </c>
      <c r="Q15" s="135">
        <f>IFERROR(VLOOKUP('要綱様式1-2'!B7,リンク先!$C$3:$D$5,2,FALSE),0)</f>
        <v>0</v>
      </c>
      <c r="R15" s="149">
        <f>MIN(P15:Q17)</f>
        <v>0</v>
      </c>
      <c r="S15" s="162"/>
      <c r="T15" s="177"/>
      <c r="U15" s="177"/>
      <c r="V15" s="177"/>
      <c r="W15" s="177"/>
      <c r="X15" s="177"/>
      <c r="Y15" s="177"/>
      <c r="Z15" s="177"/>
      <c r="AA15" s="177"/>
      <c r="AB15" s="177"/>
      <c r="AC15" s="177"/>
      <c r="AD15" s="177"/>
      <c r="AE15" s="177"/>
      <c r="AF15" s="199"/>
    </row>
    <row r="16" spans="1:36" ht="12" hidden="1" customHeight="1">
      <c r="A16" s="30"/>
      <c r="B16" s="49"/>
      <c r="C16" s="64"/>
      <c r="D16" s="64"/>
      <c r="E16" s="64"/>
      <c r="F16" s="80"/>
      <c r="G16" s="87" t="s">
        <v>7274</v>
      </c>
      <c r="H16" s="87"/>
      <c r="I16" s="87"/>
      <c r="J16" s="92"/>
      <c r="K16" s="108">
        <f>'要綱様式1-2'!Y14</f>
        <v>0</v>
      </c>
      <c r="L16" s="117">
        <v>0</v>
      </c>
      <c r="M16" s="107">
        <f>K16-L16</f>
        <v>0</v>
      </c>
      <c r="N16" s="107">
        <f>'要綱様式1-2'!Y14</f>
        <v>0</v>
      </c>
      <c r="O16" s="108">
        <f>ROUNDDOWN(MIN(M16:N16)*2/3,0)</f>
        <v>0</v>
      </c>
      <c r="P16" s="131"/>
      <c r="Q16" s="137"/>
      <c r="R16" s="151"/>
      <c r="S16" s="162"/>
      <c r="T16" s="177"/>
      <c r="U16" s="177"/>
      <c r="V16" s="177"/>
      <c r="W16" s="177"/>
      <c r="X16" s="177"/>
      <c r="Y16" s="177"/>
      <c r="Z16" s="177"/>
      <c r="AA16" s="177"/>
      <c r="AB16" s="177"/>
      <c r="AC16" s="177"/>
      <c r="AD16" s="177"/>
      <c r="AE16" s="177"/>
      <c r="AF16" s="199"/>
    </row>
    <row r="17" spans="1:33" ht="12" hidden="1" customHeight="1">
      <c r="A17" s="30"/>
      <c r="B17" s="50"/>
      <c r="C17" s="65"/>
      <c r="D17" s="65"/>
      <c r="E17" s="65"/>
      <c r="F17" s="81"/>
      <c r="G17" s="88" t="s">
        <v>1395</v>
      </c>
      <c r="H17" s="88"/>
      <c r="I17" s="88"/>
      <c r="J17" s="93"/>
      <c r="K17" s="105">
        <f>'要綱様式1-2'!Y15</f>
        <v>0</v>
      </c>
      <c r="L17" s="118">
        <v>0</v>
      </c>
      <c r="M17" s="105">
        <f>K17-L17</f>
        <v>0</v>
      </c>
      <c r="N17" s="105">
        <f>'要綱様式1-2'!Y15</f>
        <v>0</v>
      </c>
      <c r="O17" s="105">
        <f>ROUNDDOWN(MIN(M17:N17)*1/2,0)</f>
        <v>0</v>
      </c>
      <c r="P17" s="129"/>
      <c r="Q17" s="136"/>
      <c r="R17" s="150"/>
      <c r="S17" s="163" t="s">
        <v>7294</v>
      </c>
      <c r="T17" s="178"/>
      <c r="U17" s="178"/>
      <c r="V17" s="187" t="s">
        <v>2886</v>
      </c>
      <c r="W17" s="187"/>
      <c r="X17" s="189" t="s">
        <v>7258</v>
      </c>
      <c r="Y17" s="189"/>
      <c r="Z17" s="191"/>
      <c r="AA17" s="191"/>
      <c r="AB17" s="189" t="s">
        <v>7259</v>
      </c>
      <c r="AC17" s="189"/>
      <c r="AD17" s="191"/>
      <c r="AE17" s="191"/>
      <c r="AF17" s="200" t="s">
        <v>4755</v>
      </c>
    </row>
    <row r="18" spans="1:33" ht="12" hidden="1" customHeight="1">
      <c r="A18" s="30"/>
      <c r="B18" s="51" t="s">
        <v>2812</v>
      </c>
      <c r="C18" s="66"/>
      <c r="D18" s="66"/>
      <c r="E18" s="66"/>
      <c r="F18" s="82"/>
      <c r="G18" s="61" t="str">
        <f>'要綱様式1-2'!Q16</f>
        <v/>
      </c>
      <c r="H18" s="61"/>
      <c r="I18" s="61"/>
      <c r="J18" s="91"/>
      <c r="K18" s="107">
        <f>'要綱様式1-2'!Y16</f>
        <v>0</v>
      </c>
      <c r="L18" s="116">
        <v>0</v>
      </c>
      <c r="M18" s="107">
        <f>K18-L18</f>
        <v>0</v>
      </c>
      <c r="N18" s="107">
        <f>'要綱様式1-2'!Y16</f>
        <v>0</v>
      </c>
      <c r="O18" s="107">
        <f>IF(G18="連携コース",ROUNDDOWN(MIN(M18:N18)*2/3,0),ROUNDDOWN(MIN(M18:N18)*1/2,0))</f>
        <v>0</v>
      </c>
      <c r="P18" s="132"/>
      <c r="Q18" s="138">
        <f>IF(G18="連携コース",Z17*400000+AD17*200000+AA18*2/3,Z17*300000+AD17*150000+AA18*1/2)</f>
        <v>0</v>
      </c>
      <c r="R18" s="152">
        <f>MIN(O18:Q18)</f>
        <v>0</v>
      </c>
      <c r="S18" s="164" t="s">
        <v>2251</v>
      </c>
      <c r="T18" s="179"/>
      <c r="U18" s="179"/>
      <c r="V18" s="188" t="s">
        <v>2886</v>
      </c>
      <c r="W18" s="188"/>
      <c r="X18" s="190" t="s">
        <v>5189</v>
      </c>
      <c r="Y18" s="190"/>
      <c r="Z18" s="190"/>
      <c r="AA18" s="192"/>
      <c r="AB18" s="192"/>
      <c r="AC18" s="192"/>
      <c r="AD18" s="192"/>
      <c r="AE18" s="193" t="s">
        <v>7277</v>
      </c>
      <c r="AF18" s="201"/>
      <c r="AG18" s="209"/>
    </row>
    <row r="19" spans="1:33" ht="13.5" customHeight="1">
      <c r="A19" s="32" t="s">
        <v>7237</v>
      </c>
      <c r="B19" s="52"/>
      <c r="C19" s="52"/>
      <c r="D19" s="52"/>
      <c r="E19" s="52"/>
      <c r="F19" s="52"/>
      <c r="G19" s="52"/>
      <c r="H19" s="52"/>
      <c r="I19" s="52"/>
      <c r="J19" s="52"/>
      <c r="K19" s="109">
        <f t="shared" ref="K19:P20" si="0">SUM(K22,K32,K42,K52,K62,K72,K82,K92,K102,K112,K122,K132,K142,K152,K162,K172,K182,K192,K202,K212,K222,K232,K242,K252,K262,K272,K282,K292,K302,K312)</f>
        <v>900000</v>
      </c>
      <c r="L19" s="109">
        <f t="shared" si="0"/>
        <v>0</v>
      </c>
      <c r="M19" s="109">
        <f t="shared" si="0"/>
        <v>900000</v>
      </c>
      <c r="N19" s="109">
        <f t="shared" si="0"/>
        <v>900000</v>
      </c>
      <c r="O19" s="109">
        <f t="shared" si="0"/>
        <v>600000</v>
      </c>
      <c r="P19" s="109">
        <f t="shared" si="0"/>
        <v>0</v>
      </c>
      <c r="Q19" s="139"/>
      <c r="R19" s="109">
        <f>SUM(R22,R32,R42,R52,R62,R72,R82,R92,R102,R112,R122,R132,R142,R152,R162,R172,R182,R192,R202,R212,R222,R232,R242,R252,R262,R272,R282,R292,R302,R312)</f>
        <v>600000</v>
      </c>
      <c r="S19" s="165"/>
      <c r="T19" s="180"/>
      <c r="U19" s="180"/>
      <c r="V19" s="180"/>
      <c r="W19" s="180"/>
      <c r="X19" s="180"/>
      <c r="Y19" s="180"/>
      <c r="Z19" s="180"/>
      <c r="AA19" s="180"/>
      <c r="AB19" s="180"/>
      <c r="AC19" s="180"/>
      <c r="AD19" s="180"/>
      <c r="AE19" s="180"/>
      <c r="AF19" s="202"/>
    </row>
    <row r="20" spans="1:33" ht="13.5" customHeight="1">
      <c r="A20" s="33" t="s">
        <v>6353</v>
      </c>
      <c r="B20" s="53"/>
      <c r="C20" s="53"/>
      <c r="D20" s="53"/>
      <c r="E20" s="53"/>
      <c r="F20" s="53"/>
      <c r="G20" s="53"/>
      <c r="H20" s="53"/>
      <c r="I20" s="53"/>
      <c r="J20" s="53"/>
      <c r="K20" s="106">
        <f t="shared" si="0"/>
        <v>0</v>
      </c>
      <c r="L20" s="106">
        <f t="shared" si="0"/>
        <v>0</v>
      </c>
      <c r="M20" s="106">
        <f t="shared" si="0"/>
        <v>0</v>
      </c>
      <c r="N20" s="106">
        <f t="shared" si="0"/>
        <v>0</v>
      </c>
      <c r="O20" s="106">
        <f t="shared" si="0"/>
        <v>0</v>
      </c>
      <c r="P20" s="106">
        <f t="shared" si="0"/>
        <v>0</v>
      </c>
      <c r="Q20" s="134"/>
      <c r="R20" s="106">
        <f>SUM(R23,R33,R43,R53,R63,R73,R83,R93,R103,R113,R123,R133,R143,R153,R163,R173,R183,R193,R203,R213,R223,R233,R243,R253,R263,R273,R283,R293,R303,R313)</f>
        <v>0</v>
      </c>
      <c r="S20" s="166"/>
      <c r="T20" s="181"/>
      <c r="U20" s="181"/>
      <c r="V20" s="181"/>
      <c r="W20" s="181"/>
      <c r="X20" s="181"/>
      <c r="Y20" s="181"/>
      <c r="Z20" s="181"/>
      <c r="AA20" s="181"/>
      <c r="AB20" s="181"/>
      <c r="AC20" s="181"/>
      <c r="AD20" s="181"/>
      <c r="AE20" s="181"/>
      <c r="AF20" s="203"/>
    </row>
    <row r="21" spans="1:33" ht="13.5" customHeight="1">
      <c r="A21" s="33" t="s">
        <v>7297</v>
      </c>
      <c r="B21" s="53"/>
      <c r="C21" s="53"/>
      <c r="D21" s="53"/>
      <c r="E21" s="53"/>
      <c r="F21" s="53"/>
      <c r="G21" s="53"/>
      <c r="H21" s="53"/>
      <c r="I21" s="53"/>
      <c r="J21" s="53"/>
      <c r="K21" s="105">
        <f t="shared" ref="K21:P21" si="1">SUM(K27,K37,K47,K57,K67,K77,K87,K97,K107,K117,K127,K137,K147,K157,K167,K177,K187,K197,K207,K217,K227,K237,K247,K257,K267,K277,K287,K297,K307,K317)</f>
        <v>900000</v>
      </c>
      <c r="L21" s="105">
        <f t="shared" si="1"/>
        <v>0</v>
      </c>
      <c r="M21" s="105">
        <f t="shared" si="1"/>
        <v>900000</v>
      </c>
      <c r="N21" s="105">
        <f t="shared" si="1"/>
        <v>900000</v>
      </c>
      <c r="O21" s="105">
        <f t="shared" si="1"/>
        <v>600000</v>
      </c>
      <c r="P21" s="105">
        <f t="shared" si="1"/>
        <v>0</v>
      </c>
      <c r="Q21" s="133"/>
      <c r="R21" s="105">
        <f>SUM(R27,R37,R47,R57,R67,R77,R87,R97,R107,R117,R127,R137,R147,R157,R167,R177,R187,R197,R207,R217,R227,R237,R247,R257,R267,R277,R287,R297,R307,R317)</f>
        <v>600000</v>
      </c>
      <c r="S21" s="167"/>
      <c r="T21" s="182"/>
      <c r="U21" s="182"/>
      <c r="V21" s="182"/>
      <c r="W21" s="182"/>
      <c r="X21" s="182"/>
      <c r="Y21" s="182"/>
      <c r="Z21" s="182"/>
      <c r="AA21" s="182"/>
      <c r="AB21" s="182"/>
      <c r="AC21" s="182"/>
      <c r="AD21" s="182"/>
      <c r="AE21" s="182"/>
      <c r="AF21" s="204"/>
    </row>
    <row r="22" spans="1:33" ht="13.5" customHeight="1">
      <c r="A22" s="34"/>
      <c r="B22" s="54" t="s">
        <v>6670</v>
      </c>
      <c r="C22" s="67" t="str">
        <f>IF('要綱様式1-2'!A17="","",'要綱様式1-2'!A17)</f>
        <v/>
      </c>
      <c r="D22" s="67"/>
      <c r="E22" s="67"/>
      <c r="F22" s="67"/>
      <c r="G22" s="67"/>
      <c r="H22" s="67"/>
      <c r="I22" s="67"/>
      <c r="J22" s="94"/>
      <c r="K22" s="102">
        <f>K23+K27</f>
        <v>900000</v>
      </c>
      <c r="L22" s="102">
        <f>L23+L27</f>
        <v>0</v>
      </c>
      <c r="M22" s="102">
        <f>M23+M27</f>
        <v>900000</v>
      </c>
      <c r="N22" s="102">
        <f>N23+N27</f>
        <v>900000</v>
      </c>
      <c r="O22" s="102">
        <f>O23+O27</f>
        <v>600000</v>
      </c>
      <c r="P22" s="102"/>
      <c r="Q22" s="133"/>
      <c r="R22" s="102">
        <f>R23+R27</f>
        <v>600000</v>
      </c>
      <c r="S22" s="166"/>
      <c r="T22" s="181"/>
      <c r="U22" s="181"/>
      <c r="V22" s="181"/>
      <c r="W22" s="181"/>
      <c r="X22" s="181"/>
      <c r="Y22" s="181"/>
      <c r="Z22" s="181"/>
      <c r="AA22" s="181"/>
      <c r="AB22" s="181"/>
      <c r="AC22" s="181"/>
      <c r="AD22" s="181"/>
      <c r="AE22" s="181"/>
      <c r="AF22" s="203"/>
    </row>
    <row r="23" spans="1:33" ht="12" customHeight="1">
      <c r="A23" s="31"/>
      <c r="B23" s="55"/>
      <c r="C23" s="68" t="s">
        <v>7275</v>
      </c>
      <c r="D23" s="67"/>
      <c r="E23" s="67"/>
      <c r="F23" s="67"/>
      <c r="G23" s="67"/>
      <c r="H23" s="67"/>
      <c r="I23" s="67"/>
      <c r="J23" s="94"/>
      <c r="K23" s="103">
        <f>SUM(K24:K26)</f>
        <v>0</v>
      </c>
      <c r="L23" s="103">
        <f>SUM(L24:L26)</f>
        <v>0</v>
      </c>
      <c r="M23" s="103">
        <f>SUM(M24:M26)</f>
        <v>0</v>
      </c>
      <c r="N23" s="103">
        <f>SUM(N24:N26)</f>
        <v>0</v>
      </c>
      <c r="O23" s="103">
        <f>SUM(O24:O26)</f>
        <v>0</v>
      </c>
      <c r="P23" s="103"/>
      <c r="Q23" s="134"/>
      <c r="R23" s="103">
        <f>ROUNDDOWN(SUM(R24:R26),-3)</f>
        <v>0</v>
      </c>
      <c r="S23" s="168"/>
      <c r="T23" s="183"/>
      <c r="U23" s="183"/>
      <c r="V23" s="183"/>
      <c r="W23" s="183"/>
      <c r="X23" s="183"/>
      <c r="Y23" s="183"/>
      <c r="Z23" s="183"/>
      <c r="AA23" s="183"/>
      <c r="AB23" s="183"/>
      <c r="AC23" s="183"/>
      <c r="AD23" s="183"/>
      <c r="AE23" s="183"/>
      <c r="AF23" s="205"/>
      <c r="AG23" s="209"/>
    </row>
    <row r="24" spans="1:33" ht="12" customHeight="1">
      <c r="A24" s="31"/>
      <c r="B24" s="55"/>
      <c r="C24" s="46" t="s">
        <v>6434</v>
      </c>
      <c r="D24" s="63"/>
      <c r="E24" s="63"/>
      <c r="F24" s="79"/>
      <c r="G24" s="85" t="s">
        <v>7274</v>
      </c>
      <c r="H24" s="85"/>
      <c r="I24" s="85"/>
      <c r="J24" s="89"/>
      <c r="K24" s="104">
        <f>'要綱様式1-2'!R19</f>
        <v>0</v>
      </c>
      <c r="L24" s="114">
        <v>0</v>
      </c>
      <c r="M24" s="104">
        <f>K24-L24</f>
        <v>0</v>
      </c>
      <c r="N24" s="104">
        <f>'要綱様式1-2'!Y19</f>
        <v>0</v>
      </c>
      <c r="O24" s="125">
        <f>ROUNDDOWN(MIN(M24:N24)*2/3,0)</f>
        <v>0</v>
      </c>
      <c r="P24" s="128">
        <f>SUM(O24:O25)</f>
        <v>0</v>
      </c>
      <c r="Q24" s="135">
        <f>IFERROR(VLOOKUP('要綱様式1-2'!B17,リンク先!$C$6:$D$8,2,FALSE),0)</f>
        <v>10000000</v>
      </c>
      <c r="R24" s="149">
        <f>MIN(P24:Q25)</f>
        <v>0</v>
      </c>
      <c r="S24" s="162"/>
      <c r="T24" s="177"/>
      <c r="U24" s="177"/>
      <c r="V24" s="177"/>
      <c r="W24" s="177"/>
      <c r="X24" s="177"/>
      <c r="Y24" s="177"/>
      <c r="Z24" s="177"/>
      <c r="AA24" s="177"/>
      <c r="AB24" s="177"/>
      <c r="AC24" s="177"/>
      <c r="AD24" s="177"/>
      <c r="AE24" s="177"/>
      <c r="AF24" s="199"/>
      <c r="AG24" s="209"/>
    </row>
    <row r="25" spans="1:33" ht="12" customHeight="1">
      <c r="A25" s="31"/>
      <c r="B25" s="55"/>
      <c r="C25" s="50"/>
      <c r="D25" s="65"/>
      <c r="E25" s="65"/>
      <c r="F25" s="81"/>
      <c r="G25" s="86" t="s">
        <v>1395</v>
      </c>
      <c r="H25" s="86"/>
      <c r="I25" s="86"/>
      <c r="J25" s="90"/>
      <c r="K25" s="105">
        <f>'要綱様式1-2'!R20</f>
        <v>0</v>
      </c>
      <c r="L25" s="115">
        <v>0</v>
      </c>
      <c r="M25" s="105">
        <f>K25-L25</f>
        <v>0</v>
      </c>
      <c r="N25" s="105">
        <f>'要綱様式1-2'!Y20</f>
        <v>0</v>
      </c>
      <c r="O25" s="105">
        <f>ROUNDDOWN(MIN(M25:N25)*1/2,0)</f>
        <v>0</v>
      </c>
      <c r="P25" s="129"/>
      <c r="Q25" s="136"/>
      <c r="R25" s="150"/>
      <c r="S25" s="162"/>
      <c r="T25" s="177"/>
      <c r="U25" s="177"/>
      <c r="V25" s="177"/>
      <c r="W25" s="177"/>
      <c r="X25" s="177"/>
      <c r="Y25" s="177"/>
      <c r="Z25" s="177"/>
      <c r="AA25" s="177"/>
      <c r="AB25" s="177"/>
      <c r="AC25" s="177"/>
      <c r="AD25" s="177"/>
      <c r="AE25" s="177"/>
      <c r="AF25" s="199"/>
      <c r="AG25" s="209"/>
    </row>
    <row r="26" spans="1:33" ht="12" customHeight="1">
      <c r="A26" s="31"/>
      <c r="B26" s="56"/>
      <c r="C26" s="69" t="s">
        <v>2812</v>
      </c>
      <c r="D26" s="72"/>
      <c r="E26" s="72"/>
      <c r="F26" s="83"/>
      <c r="G26" s="61" t="str">
        <f>'要綱様式1-2'!Q21</f>
        <v/>
      </c>
      <c r="H26" s="61"/>
      <c r="I26" s="61"/>
      <c r="J26" s="91"/>
      <c r="K26" s="105">
        <f>'要綱様式1-2'!R21</f>
        <v>0</v>
      </c>
      <c r="L26" s="115">
        <v>0</v>
      </c>
      <c r="M26" s="105">
        <f>K26-L26</f>
        <v>0</v>
      </c>
      <c r="N26" s="105">
        <f>'要綱様式1-2'!Y21</f>
        <v>0</v>
      </c>
      <c r="O26" s="105">
        <f>ROUNDDOWN(MIN(M26:N26)*1/2,0)</f>
        <v>0</v>
      </c>
      <c r="P26" s="130"/>
      <c r="Q26" s="136">
        <f>Z30*300000+AD30*150000+AA31*1/2</f>
        <v>450000</v>
      </c>
      <c r="R26" s="150">
        <f>MIN(O26:Q26)</f>
        <v>0</v>
      </c>
      <c r="S26" s="162"/>
      <c r="T26" s="177"/>
      <c r="U26" s="177"/>
      <c r="V26" s="177"/>
      <c r="W26" s="177"/>
      <c r="X26" s="177"/>
      <c r="Y26" s="177"/>
      <c r="Z26" s="177"/>
      <c r="AA26" s="177"/>
      <c r="AB26" s="177"/>
      <c r="AC26" s="177"/>
      <c r="AD26" s="177"/>
      <c r="AE26" s="177"/>
      <c r="AF26" s="199"/>
      <c r="AG26" s="209"/>
    </row>
    <row r="27" spans="1:33" ht="12" customHeight="1">
      <c r="A27" s="31"/>
      <c r="B27" s="56"/>
      <c r="C27" s="68" t="s">
        <v>7276</v>
      </c>
      <c r="D27" s="67"/>
      <c r="E27" s="67"/>
      <c r="F27" s="67"/>
      <c r="G27" s="67"/>
      <c r="H27" s="67"/>
      <c r="I27" s="67"/>
      <c r="J27" s="94"/>
      <c r="K27" s="106">
        <f>SUM(K28:K31)</f>
        <v>900000</v>
      </c>
      <c r="L27" s="106">
        <f>SUM(L28:L31)</f>
        <v>0</v>
      </c>
      <c r="M27" s="106">
        <f>SUM(M28:M31)</f>
        <v>900000</v>
      </c>
      <c r="N27" s="106">
        <f>SUM(N28:N31)</f>
        <v>900000</v>
      </c>
      <c r="O27" s="106">
        <f>SUM(O28:O31)</f>
        <v>600000</v>
      </c>
      <c r="P27" s="103"/>
      <c r="Q27" s="134"/>
      <c r="R27" s="106">
        <f>ROUNDDOWN(SUM(R28:R31),-3)</f>
        <v>600000</v>
      </c>
      <c r="S27" s="162"/>
      <c r="T27" s="177"/>
      <c r="U27" s="177"/>
      <c r="V27" s="177"/>
      <c r="W27" s="177"/>
      <c r="X27" s="177"/>
      <c r="Y27" s="177"/>
      <c r="Z27" s="177"/>
      <c r="AA27" s="177"/>
      <c r="AB27" s="177"/>
      <c r="AC27" s="177"/>
      <c r="AD27" s="177"/>
      <c r="AE27" s="177"/>
      <c r="AF27" s="199"/>
    </row>
    <row r="28" spans="1:33" ht="12" customHeight="1">
      <c r="A28" s="30"/>
      <c r="B28" s="56"/>
      <c r="C28" s="46" t="s">
        <v>6434</v>
      </c>
      <c r="D28" s="63"/>
      <c r="E28" s="63"/>
      <c r="F28" s="79"/>
      <c r="G28" s="85" t="s">
        <v>6257</v>
      </c>
      <c r="H28" s="85"/>
      <c r="I28" s="85"/>
      <c r="J28" s="89"/>
      <c r="K28" s="107">
        <f>'要綱様式1-2'!Y23</f>
        <v>0</v>
      </c>
      <c r="L28" s="116">
        <v>0</v>
      </c>
      <c r="M28" s="107">
        <f>K28-L28</f>
        <v>0</v>
      </c>
      <c r="N28" s="107">
        <f>'要綱様式1-2'!Y23</f>
        <v>0</v>
      </c>
      <c r="O28" s="107">
        <f>ROUNDDOWN(MIN(M28:N28)*3/4,0)</f>
        <v>0</v>
      </c>
      <c r="P28" s="128">
        <f>SUM(O28:O30)</f>
        <v>0</v>
      </c>
      <c r="Q28" s="135">
        <f>IFERROR(VLOOKUP('要綱様式1-2'!B17,リンク先!$C$3:$D$5,2,FALSE),0)</f>
        <v>22500000</v>
      </c>
      <c r="R28" s="149">
        <f>MIN(P28:Q30)</f>
        <v>0</v>
      </c>
      <c r="S28" s="162"/>
      <c r="T28" s="177"/>
      <c r="U28" s="177"/>
      <c r="V28" s="177"/>
      <c r="W28" s="177"/>
      <c r="X28" s="177"/>
      <c r="Y28" s="177"/>
      <c r="Z28" s="177"/>
      <c r="AA28" s="177"/>
      <c r="AB28" s="177"/>
      <c r="AC28" s="177"/>
      <c r="AD28" s="177"/>
      <c r="AE28" s="177"/>
      <c r="AF28" s="199"/>
    </row>
    <row r="29" spans="1:33" ht="12" customHeight="1">
      <c r="A29" s="30"/>
      <c r="B29" s="56"/>
      <c r="C29" s="49"/>
      <c r="D29" s="64"/>
      <c r="E29" s="64"/>
      <c r="F29" s="80"/>
      <c r="G29" s="87" t="s">
        <v>7274</v>
      </c>
      <c r="H29" s="87"/>
      <c r="I29" s="87"/>
      <c r="J29" s="92"/>
      <c r="K29" s="108">
        <f>'要綱様式1-2'!Y24</f>
        <v>0</v>
      </c>
      <c r="L29" s="117">
        <v>0</v>
      </c>
      <c r="M29" s="107">
        <f>K29-L29</f>
        <v>0</v>
      </c>
      <c r="N29" s="107">
        <f>'要綱様式1-2'!Y24</f>
        <v>0</v>
      </c>
      <c r="O29" s="108">
        <f>ROUNDDOWN(MIN(M29:N29)*2/3,0)</f>
        <v>0</v>
      </c>
      <c r="P29" s="131"/>
      <c r="Q29" s="137"/>
      <c r="R29" s="151"/>
      <c r="S29" s="162"/>
      <c r="T29" s="177"/>
      <c r="U29" s="177"/>
      <c r="V29" s="177"/>
      <c r="W29" s="177"/>
      <c r="X29" s="177"/>
      <c r="Y29" s="177"/>
      <c r="Z29" s="177"/>
      <c r="AA29" s="177"/>
      <c r="AB29" s="177"/>
      <c r="AC29" s="177"/>
      <c r="AD29" s="177"/>
      <c r="AE29" s="177"/>
      <c r="AF29" s="199"/>
      <c r="AG29" s="209"/>
    </row>
    <row r="30" spans="1:33" ht="12" customHeight="1">
      <c r="A30" s="30"/>
      <c r="B30" s="56"/>
      <c r="C30" s="70"/>
      <c r="D30" s="73"/>
      <c r="E30" s="73"/>
      <c r="F30" s="84"/>
      <c r="G30" s="88" t="s">
        <v>1395</v>
      </c>
      <c r="H30" s="88"/>
      <c r="I30" s="88"/>
      <c r="J30" s="93"/>
      <c r="K30" s="105">
        <f>'要綱様式1-2'!Y25</f>
        <v>0</v>
      </c>
      <c r="L30" s="118">
        <v>0</v>
      </c>
      <c r="M30" s="105">
        <f>K30-L30</f>
        <v>0</v>
      </c>
      <c r="N30" s="105">
        <f>'要綱様式1-2'!Y25</f>
        <v>0</v>
      </c>
      <c r="O30" s="105">
        <f>ROUNDDOWN(MIN(M30:N30)*1/2,0)</f>
        <v>0</v>
      </c>
      <c r="P30" s="129"/>
      <c r="Q30" s="136"/>
      <c r="R30" s="150"/>
      <c r="S30" s="163" t="s">
        <v>7294</v>
      </c>
      <c r="T30" s="178">
        <v>2</v>
      </c>
      <c r="U30" s="178"/>
      <c r="V30" s="187" t="s">
        <v>2886</v>
      </c>
      <c r="W30" s="187"/>
      <c r="X30" s="189" t="s">
        <v>7258</v>
      </c>
      <c r="Y30" s="189"/>
      <c r="Z30" s="191">
        <v>1</v>
      </c>
      <c r="AA30" s="191"/>
      <c r="AB30" s="189" t="s">
        <v>7259</v>
      </c>
      <c r="AC30" s="189"/>
      <c r="AD30" s="191">
        <v>1</v>
      </c>
      <c r="AE30" s="191"/>
      <c r="AF30" s="200" t="s">
        <v>4755</v>
      </c>
    </row>
    <row r="31" spans="1:33" ht="12" customHeight="1">
      <c r="A31" s="30"/>
      <c r="B31" s="57"/>
      <c r="C31" s="69" t="s">
        <v>2812</v>
      </c>
      <c r="D31" s="72"/>
      <c r="E31" s="72"/>
      <c r="F31" s="83"/>
      <c r="G31" s="61" t="str">
        <f>'要綱様式1-2'!Q26</f>
        <v>連携コース</v>
      </c>
      <c r="H31" s="61"/>
      <c r="I31" s="61"/>
      <c r="J31" s="91"/>
      <c r="K31" s="106">
        <f>'要綱様式1-2'!Y26</f>
        <v>900000</v>
      </c>
      <c r="L31" s="119">
        <v>0</v>
      </c>
      <c r="M31" s="103">
        <f>K31-L31</f>
        <v>900000</v>
      </c>
      <c r="N31" s="106">
        <f>'要綱様式1-2'!Y26</f>
        <v>900000</v>
      </c>
      <c r="O31" s="106">
        <f>IF(G31="連携コース",ROUNDDOWN(MIN(M31:N31)*2/3,0),ROUNDDOWN(MIN(M31:N31)*1/2,0))</f>
        <v>600000</v>
      </c>
      <c r="P31" s="103"/>
      <c r="Q31" s="140">
        <f>IF(G31="連携コース",Z30*400000+AD30*200000+AA31*2/3,Z30*300000+AD30*150000+AA31*1/2)</f>
        <v>600000</v>
      </c>
      <c r="R31" s="153">
        <f>MIN(O31:Q31)</f>
        <v>600000</v>
      </c>
      <c r="S31" s="164" t="s">
        <v>2251</v>
      </c>
      <c r="T31" s="179">
        <v>0</v>
      </c>
      <c r="U31" s="179"/>
      <c r="V31" s="188" t="s">
        <v>2886</v>
      </c>
      <c r="W31" s="188"/>
      <c r="X31" s="190" t="s">
        <v>5189</v>
      </c>
      <c r="Y31" s="190"/>
      <c r="Z31" s="190"/>
      <c r="AA31" s="192">
        <v>0</v>
      </c>
      <c r="AB31" s="192"/>
      <c r="AC31" s="192"/>
      <c r="AD31" s="192"/>
      <c r="AE31" s="193" t="s">
        <v>7277</v>
      </c>
      <c r="AF31" s="201"/>
    </row>
    <row r="32" spans="1:33" ht="13.5" hidden="1" customHeight="1">
      <c r="A32" s="34"/>
      <c r="B32" s="54" t="s">
        <v>275</v>
      </c>
      <c r="C32" s="67" t="str">
        <f>IF('要綱様式1-2'!A27="","",'要綱様式1-2'!A27)</f>
        <v/>
      </c>
      <c r="D32" s="67"/>
      <c r="E32" s="67"/>
      <c r="F32" s="67"/>
      <c r="G32" s="67"/>
      <c r="H32" s="67"/>
      <c r="I32" s="67"/>
      <c r="J32" s="94"/>
      <c r="K32" s="106">
        <f>K33+K37</f>
        <v>0</v>
      </c>
      <c r="L32" s="106">
        <f>L33+L37</f>
        <v>0</v>
      </c>
      <c r="M32" s="106">
        <f>M33+M37</f>
        <v>0</v>
      </c>
      <c r="N32" s="106">
        <f>N33+N37</f>
        <v>0</v>
      </c>
      <c r="O32" s="106">
        <f>O33+O37</f>
        <v>0</v>
      </c>
      <c r="P32" s="106"/>
      <c r="Q32" s="134"/>
      <c r="R32" s="102">
        <f>R33+R37</f>
        <v>0</v>
      </c>
      <c r="S32" s="166"/>
      <c r="T32" s="181"/>
      <c r="U32" s="181"/>
      <c r="V32" s="181"/>
      <c r="W32" s="181"/>
      <c r="X32" s="181"/>
      <c r="Y32" s="181"/>
      <c r="Z32" s="181"/>
      <c r="AA32" s="181"/>
      <c r="AB32" s="181"/>
      <c r="AC32" s="181"/>
      <c r="AD32" s="181"/>
      <c r="AE32" s="181"/>
      <c r="AF32" s="203"/>
    </row>
    <row r="33" spans="1:33" ht="12" hidden="1" customHeight="1">
      <c r="A33" s="31"/>
      <c r="B33" s="55"/>
      <c r="C33" s="68" t="s">
        <v>7275</v>
      </c>
      <c r="D33" s="67"/>
      <c r="E33" s="67"/>
      <c r="F33" s="67"/>
      <c r="G33" s="67"/>
      <c r="H33" s="67"/>
      <c r="I33" s="67"/>
      <c r="J33" s="94"/>
      <c r="K33" s="103">
        <f>SUM(K34:K36)</f>
        <v>0</v>
      </c>
      <c r="L33" s="103">
        <f>SUM(L34:L36)</f>
        <v>0</v>
      </c>
      <c r="M33" s="103">
        <f>SUM(M34:M36)</f>
        <v>0</v>
      </c>
      <c r="N33" s="103">
        <f>SUM(N34:N36)</f>
        <v>0</v>
      </c>
      <c r="O33" s="103">
        <f>SUM(O34:O36)</f>
        <v>0</v>
      </c>
      <c r="P33" s="103"/>
      <c r="Q33" s="134"/>
      <c r="R33" s="103">
        <f>ROUNDDOWN(SUM(R34:R36),-3)</f>
        <v>0</v>
      </c>
      <c r="S33" s="168"/>
      <c r="T33" s="183"/>
      <c r="U33" s="183"/>
      <c r="V33" s="183"/>
      <c r="W33" s="183"/>
      <c r="X33" s="183"/>
      <c r="Y33" s="183"/>
      <c r="Z33" s="183"/>
      <c r="AA33" s="183"/>
      <c r="AB33" s="183"/>
      <c r="AC33" s="183"/>
      <c r="AD33" s="183"/>
      <c r="AE33" s="183"/>
      <c r="AF33" s="205"/>
      <c r="AG33" s="209"/>
    </row>
    <row r="34" spans="1:33" ht="12" hidden="1" customHeight="1">
      <c r="A34" s="31"/>
      <c r="B34" s="55"/>
      <c r="C34" s="46" t="s">
        <v>6434</v>
      </c>
      <c r="D34" s="63"/>
      <c r="E34" s="63"/>
      <c r="F34" s="79"/>
      <c r="G34" s="85" t="s">
        <v>7274</v>
      </c>
      <c r="H34" s="85"/>
      <c r="I34" s="85"/>
      <c r="J34" s="89"/>
      <c r="K34" s="104">
        <f>'要綱様式1-2'!R29</f>
        <v>0</v>
      </c>
      <c r="L34" s="114">
        <v>0</v>
      </c>
      <c r="M34" s="104">
        <f>K34-L34</f>
        <v>0</v>
      </c>
      <c r="N34" s="104">
        <f>'要綱様式1-2'!Y29</f>
        <v>0</v>
      </c>
      <c r="O34" s="125">
        <f>ROUNDDOWN(MIN(M34:N34)*2/3,0)</f>
        <v>0</v>
      </c>
      <c r="P34" s="128">
        <f>SUM(O34:O35)</f>
        <v>0</v>
      </c>
      <c r="Q34" s="135">
        <f>IFERROR(VLOOKUP('要綱様式1-2'!B27,リンク先!$C$6:$D$8,2,FALSE),0)</f>
        <v>0</v>
      </c>
      <c r="R34" s="149">
        <f>MIN(P34:Q35)</f>
        <v>0</v>
      </c>
      <c r="S34" s="162"/>
      <c r="T34" s="177"/>
      <c r="U34" s="177"/>
      <c r="V34" s="177"/>
      <c r="W34" s="177"/>
      <c r="X34" s="177"/>
      <c r="Y34" s="177"/>
      <c r="Z34" s="177"/>
      <c r="AA34" s="177"/>
      <c r="AB34" s="177"/>
      <c r="AC34" s="177"/>
      <c r="AD34" s="177"/>
      <c r="AE34" s="177"/>
      <c r="AF34" s="199"/>
      <c r="AG34" s="209"/>
    </row>
    <row r="35" spans="1:33" ht="12" hidden="1" customHeight="1">
      <c r="A35" s="31"/>
      <c r="B35" s="55"/>
      <c r="C35" s="50"/>
      <c r="D35" s="65"/>
      <c r="E35" s="65"/>
      <c r="F35" s="81"/>
      <c r="G35" s="86" t="s">
        <v>1395</v>
      </c>
      <c r="H35" s="86"/>
      <c r="I35" s="86"/>
      <c r="J35" s="90"/>
      <c r="K35" s="105">
        <f>'要綱様式1-2'!R30</f>
        <v>0</v>
      </c>
      <c r="L35" s="115">
        <v>0</v>
      </c>
      <c r="M35" s="105">
        <f>K35-L35</f>
        <v>0</v>
      </c>
      <c r="N35" s="105">
        <f>'要綱様式1-2'!Y30</f>
        <v>0</v>
      </c>
      <c r="O35" s="105">
        <f>ROUNDDOWN(MIN(M35:N35)*1/2,0)</f>
        <v>0</v>
      </c>
      <c r="P35" s="129"/>
      <c r="Q35" s="136"/>
      <c r="R35" s="150"/>
      <c r="S35" s="162"/>
      <c r="T35" s="177"/>
      <c r="U35" s="177"/>
      <c r="V35" s="177"/>
      <c r="W35" s="177"/>
      <c r="X35" s="177"/>
      <c r="Y35" s="177"/>
      <c r="Z35" s="177"/>
      <c r="AA35" s="177"/>
      <c r="AB35" s="177"/>
      <c r="AC35" s="177"/>
      <c r="AD35" s="177"/>
      <c r="AE35" s="177"/>
      <c r="AF35" s="199"/>
      <c r="AG35" s="209"/>
    </row>
    <row r="36" spans="1:33" ht="12" hidden="1" customHeight="1">
      <c r="A36" s="31"/>
      <c r="B36" s="56"/>
      <c r="C36" s="69" t="s">
        <v>2812</v>
      </c>
      <c r="D36" s="72"/>
      <c r="E36" s="72"/>
      <c r="F36" s="83"/>
      <c r="G36" s="61" t="str">
        <f>'要綱様式1-2'!Q31</f>
        <v/>
      </c>
      <c r="H36" s="61"/>
      <c r="I36" s="61"/>
      <c r="J36" s="91"/>
      <c r="K36" s="105">
        <f>'要綱様式1-2'!R31</f>
        <v>0</v>
      </c>
      <c r="L36" s="115">
        <v>0</v>
      </c>
      <c r="M36" s="105">
        <f>K36-L36</f>
        <v>0</v>
      </c>
      <c r="N36" s="105">
        <f>'要綱様式1-2'!Y31</f>
        <v>0</v>
      </c>
      <c r="O36" s="105">
        <f>ROUNDDOWN(MIN(M36:N36)*1/2,0)</f>
        <v>0</v>
      </c>
      <c r="P36" s="130"/>
      <c r="Q36" s="136">
        <f>Z40*300000+AD40*150000+AA41*1/2</f>
        <v>0</v>
      </c>
      <c r="R36" s="150">
        <f>MIN(O36:Q36)</f>
        <v>0</v>
      </c>
      <c r="S36" s="162"/>
      <c r="T36" s="177"/>
      <c r="U36" s="177"/>
      <c r="V36" s="177"/>
      <c r="W36" s="177"/>
      <c r="X36" s="177"/>
      <c r="Y36" s="177"/>
      <c r="Z36" s="177"/>
      <c r="AA36" s="177"/>
      <c r="AB36" s="177"/>
      <c r="AC36" s="177"/>
      <c r="AD36" s="177"/>
      <c r="AE36" s="177"/>
      <c r="AF36" s="199"/>
      <c r="AG36" s="209"/>
    </row>
    <row r="37" spans="1:33" ht="12" hidden="1" customHeight="1">
      <c r="A37" s="31"/>
      <c r="B37" s="56"/>
      <c r="C37" s="68" t="s">
        <v>7276</v>
      </c>
      <c r="D37" s="67"/>
      <c r="E37" s="67"/>
      <c r="F37" s="67"/>
      <c r="G37" s="67"/>
      <c r="H37" s="67"/>
      <c r="I37" s="67"/>
      <c r="J37" s="94"/>
      <c r="K37" s="106">
        <f>SUM(K38:K41)</f>
        <v>0</v>
      </c>
      <c r="L37" s="106">
        <f>SUM(L38:L41)</f>
        <v>0</v>
      </c>
      <c r="M37" s="106">
        <f>SUM(M38:M41)</f>
        <v>0</v>
      </c>
      <c r="N37" s="106">
        <f>SUM(N38:N41)</f>
        <v>0</v>
      </c>
      <c r="O37" s="106">
        <f>SUM(O38:O41)</f>
        <v>0</v>
      </c>
      <c r="P37" s="103"/>
      <c r="Q37" s="134"/>
      <c r="R37" s="106">
        <f>ROUNDDOWN(SUM(R38:R41),-3)</f>
        <v>0</v>
      </c>
      <c r="S37" s="162"/>
      <c r="T37" s="177"/>
      <c r="U37" s="177"/>
      <c r="V37" s="177"/>
      <c r="W37" s="177"/>
      <c r="X37" s="177"/>
      <c r="Y37" s="177"/>
      <c r="Z37" s="177"/>
      <c r="AA37" s="177"/>
      <c r="AB37" s="177"/>
      <c r="AC37" s="177"/>
      <c r="AD37" s="177"/>
      <c r="AE37" s="177"/>
      <c r="AF37" s="199"/>
    </row>
    <row r="38" spans="1:33" ht="12" hidden="1" customHeight="1">
      <c r="A38" s="30"/>
      <c r="B38" s="56"/>
      <c r="C38" s="46" t="s">
        <v>6434</v>
      </c>
      <c r="D38" s="63"/>
      <c r="E38" s="63"/>
      <c r="F38" s="79"/>
      <c r="G38" s="85" t="s">
        <v>6257</v>
      </c>
      <c r="H38" s="85"/>
      <c r="I38" s="85"/>
      <c r="J38" s="89"/>
      <c r="K38" s="107">
        <f>'要綱様式1-2'!Y33</f>
        <v>0</v>
      </c>
      <c r="L38" s="116">
        <v>0</v>
      </c>
      <c r="M38" s="107">
        <f>K38-L38</f>
        <v>0</v>
      </c>
      <c r="N38" s="107">
        <f>'要綱様式1-2'!Y33</f>
        <v>0</v>
      </c>
      <c r="O38" s="107">
        <f>ROUNDDOWN(MIN(M38:N38)*3/4,0)</f>
        <v>0</v>
      </c>
      <c r="P38" s="128">
        <f>SUM(O38:O40)</f>
        <v>0</v>
      </c>
      <c r="Q38" s="135">
        <f>IFERROR(VLOOKUP('要綱様式1-2'!B27,リンク先!$C$3:$D$5,2,FALSE),0)</f>
        <v>0</v>
      </c>
      <c r="R38" s="149">
        <f>MIN(P38:Q40)</f>
        <v>0</v>
      </c>
      <c r="S38" s="162"/>
      <c r="T38" s="177"/>
      <c r="U38" s="177"/>
      <c r="V38" s="177"/>
      <c r="W38" s="177"/>
      <c r="X38" s="177"/>
      <c r="Y38" s="177"/>
      <c r="Z38" s="177"/>
      <c r="AA38" s="177"/>
      <c r="AB38" s="177"/>
      <c r="AC38" s="177"/>
      <c r="AD38" s="177"/>
      <c r="AE38" s="177"/>
      <c r="AF38" s="199"/>
    </row>
    <row r="39" spans="1:33" ht="12" hidden="1" customHeight="1">
      <c r="A39" s="30"/>
      <c r="B39" s="56"/>
      <c r="C39" s="49"/>
      <c r="D39" s="64"/>
      <c r="E39" s="64"/>
      <c r="F39" s="80"/>
      <c r="G39" s="87" t="s">
        <v>7274</v>
      </c>
      <c r="H39" s="87"/>
      <c r="I39" s="87"/>
      <c r="J39" s="92"/>
      <c r="K39" s="108">
        <f>'要綱様式1-2'!Y34</f>
        <v>0</v>
      </c>
      <c r="L39" s="117">
        <v>0</v>
      </c>
      <c r="M39" s="107">
        <f>K39-L39</f>
        <v>0</v>
      </c>
      <c r="N39" s="107">
        <f>'要綱様式1-2'!Y34</f>
        <v>0</v>
      </c>
      <c r="O39" s="108">
        <f>ROUNDDOWN(MIN(M39:N39)*2/3,0)</f>
        <v>0</v>
      </c>
      <c r="P39" s="131"/>
      <c r="Q39" s="137"/>
      <c r="R39" s="151"/>
      <c r="S39" s="162"/>
      <c r="T39" s="177"/>
      <c r="U39" s="177"/>
      <c r="V39" s="177"/>
      <c r="W39" s="177"/>
      <c r="X39" s="177"/>
      <c r="Y39" s="177"/>
      <c r="Z39" s="177"/>
      <c r="AA39" s="177"/>
      <c r="AB39" s="177"/>
      <c r="AC39" s="177"/>
      <c r="AD39" s="177"/>
      <c r="AE39" s="177"/>
      <c r="AF39" s="199"/>
      <c r="AG39" s="209"/>
    </row>
    <row r="40" spans="1:33" ht="12" hidden="1" customHeight="1">
      <c r="A40" s="30"/>
      <c r="B40" s="56"/>
      <c r="C40" s="70"/>
      <c r="D40" s="73"/>
      <c r="E40" s="73"/>
      <c r="F40" s="84"/>
      <c r="G40" s="88" t="s">
        <v>1395</v>
      </c>
      <c r="H40" s="88"/>
      <c r="I40" s="88"/>
      <c r="J40" s="93"/>
      <c r="K40" s="105">
        <f>'要綱様式1-2'!Y35</f>
        <v>0</v>
      </c>
      <c r="L40" s="118">
        <v>0</v>
      </c>
      <c r="M40" s="105">
        <f>K40-L40</f>
        <v>0</v>
      </c>
      <c r="N40" s="105">
        <f>'要綱様式1-2'!Y35</f>
        <v>0</v>
      </c>
      <c r="O40" s="105">
        <f>ROUNDDOWN(MIN(M40:N40)*1/2,0)</f>
        <v>0</v>
      </c>
      <c r="P40" s="129"/>
      <c r="Q40" s="136"/>
      <c r="R40" s="150"/>
      <c r="S40" s="163" t="s">
        <v>7294</v>
      </c>
      <c r="T40" s="178"/>
      <c r="U40" s="178"/>
      <c r="V40" s="187" t="s">
        <v>2886</v>
      </c>
      <c r="W40" s="187"/>
      <c r="X40" s="189" t="s">
        <v>7258</v>
      </c>
      <c r="Y40" s="189"/>
      <c r="Z40" s="191"/>
      <c r="AA40" s="191"/>
      <c r="AB40" s="189" t="s">
        <v>7259</v>
      </c>
      <c r="AC40" s="189"/>
      <c r="AD40" s="191"/>
      <c r="AE40" s="191"/>
      <c r="AF40" s="200" t="s">
        <v>4755</v>
      </c>
    </row>
    <row r="41" spans="1:33" ht="12" hidden="1" customHeight="1">
      <c r="A41" s="30"/>
      <c r="B41" s="57"/>
      <c r="C41" s="69" t="s">
        <v>2812</v>
      </c>
      <c r="D41" s="72"/>
      <c r="E41" s="72"/>
      <c r="F41" s="83"/>
      <c r="G41" s="61" t="str">
        <f>'要綱様式1-2'!Q36</f>
        <v/>
      </c>
      <c r="H41" s="61"/>
      <c r="I41" s="61"/>
      <c r="J41" s="91"/>
      <c r="K41" s="106">
        <f>'要綱様式1-2'!Y36</f>
        <v>0</v>
      </c>
      <c r="L41" s="119">
        <v>0</v>
      </c>
      <c r="M41" s="103">
        <f>K41-L41</f>
        <v>0</v>
      </c>
      <c r="N41" s="106">
        <f>'要綱様式1-2'!Y36</f>
        <v>0</v>
      </c>
      <c r="O41" s="106">
        <f>IF(G41="連携コース",ROUNDDOWN(MIN(M41:N41)*2/3,0),ROUNDDOWN(MIN(M41:N41)*1/2,0))</f>
        <v>0</v>
      </c>
      <c r="P41" s="103"/>
      <c r="Q41" s="140">
        <f>IF(G41="連携コース",Z40*400000+AD40*200000+AA41*2/3,Z40*300000+AD40*150000+AA41*1/2)</f>
        <v>0</v>
      </c>
      <c r="R41" s="153">
        <f>MIN(O41:Q41)</f>
        <v>0</v>
      </c>
      <c r="S41" s="164" t="s">
        <v>2251</v>
      </c>
      <c r="T41" s="179"/>
      <c r="U41" s="179"/>
      <c r="V41" s="188" t="s">
        <v>2886</v>
      </c>
      <c r="W41" s="188"/>
      <c r="X41" s="190" t="s">
        <v>5189</v>
      </c>
      <c r="Y41" s="190"/>
      <c r="Z41" s="190"/>
      <c r="AA41" s="192"/>
      <c r="AB41" s="192"/>
      <c r="AC41" s="192"/>
      <c r="AD41" s="192"/>
      <c r="AE41" s="193" t="s">
        <v>7277</v>
      </c>
      <c r="AF41" s="201"/>
    </row>
    <row r="42" spans="1:33" ht="13.5" hidden="1" customHeight="1">
      <c r="A42" s="34"/>
      <c r="B42" s="54" t="s">
        <v>4531</v>
      </c>
      <c r="C42" s="67" t="str">
        <f>IF('要綱様式1-2'!A37="","",'要綱様式1-2'!A37)</f>
        <v/>
      </c>
      <c r="D42" s="67"/>
      <c r="E42" s="67"/>
      <c r="F42" s="67"/>
      <c r="G42" s="67"/>
      <c r="H42" s="67"/>
      <c r="I42" s="67"/>
      <c r="J42" s="94"/>
      <c r="K42" s="106">
        <f>K43+K47</f>
        <v>0</v>
      </c>
      <c r="L42" s="106">
        <f>L43+L47</f>
        <v>0</v>
      </c>
      <c r="M42" s="106">
        <f>M43+M47</f>
        <v>0</v>
      </c>
      <c r="N42" s="106">
        <f>N43+N47</f>
        <v>0</v>
      </c>
      <c r="O42" s="106">
        <f>O43+O47</f>
        <v>0</v>
      </c>
      <c r="P42" s="106"/>
      <c r="Q42" s="134"/>
      <c r="R42" s="102">
        <f>R43+R47</f>
        <v>0</v>
      </c>
      <c r="S42" s="166"/>
      <c r="T42" s="181"/>
      <c r="U42" s="181"/>
      <c r="V42" s="181"/>
      <c r="W42" s="181"/>
      <c r="X42" s="181"/>
      <c r="Y42" s="181"/>
      <c r="Z42" s="181"/>
      <c r="AA42" s="181"/>
      <c r="AB42" s="181"/>
      <c r="AC42" s="181"/>
      <c r="AD42" s="181"/>
      <c r="AE42" s="181"/>
      <c r="AF42" s="203"/>
    </row>
    <row r="43" spans="1:33" ht="12" hidden="1" customHeight="1">
      <c r="A43" s="31"/>
      <c r="B43" s="55"/>
      <c r="C43" s="68" t="s">
        <v>7275</v>
      </c>
      <c r="D43" s="67"/>
      <c r="E43" s="67"/>
      <c r="F43" s="67"/>
      <c r="G43" s="67"/>
      <c r="H43" s="67"/>
      <c r="I43" s="67"/>
      <c r="J43" s="94"/>
      <c r="K43" s="103">
        <f>SUM(K44:K46)</f>
        <v>0</v>
      </c>
      <c r="L43" s="103">
        <f>SUM(L44:L46)</f>
        <v>0</v>
      </c>
      <c r="M43" s="103">
        <f>SUM(M44:M46)</f>
        <v>0</v>
      </c>
      <c r="N43" s="103">
        <f>SUM(N44:N46)</f>
        <v>0</v>
      </c>
      <c r="O43" s="103">
        <f>SUM(O44:O46)</f>
        <v>0</v>
      </c>
      <c r="P43" s="103"/>
      <c r="Q43" s="134"/>
      <c r="R43" s="103">
        <f>ROUNDDOWN(SUM(R44:R46),-3)</f>
        <v>0</v>
      </c>
      <c r="S43" s="168"/>
      <c r="T43" s="183"/>
      <c r="U43" s="183"/>
      <c r="V43" s="183"/>
      <c r="W43" s="183"/>
      <c r="X43" s="183"/>
      <c r="Y43" s="183"/>
      <c r="Z43" s="183"/>
      <c r="AA43" s="183"/>
      <c r="AB43" s="183"/>
      <c r="AC43" s="183"/>
      <c r="AD43" s="183"/>
      <c r="AE43" s="183"/>
      <c r="AF43" s="205"/>
      <c r="AG43" s="209"/>
    </row>
    <row r="44" spans="1:33" ht="12" hidden="1" customHeight="1">
      <c r="A44" s="31"/>
      <c r="B44" s="55"/>
      <c r="C44" s="46" t="s">
        <v>6434</v>
      </c>
      <c r="D44" s="63"/>
      <c r="E44" s="63"/>
      <c r="F44" s="79"/>
      <c r="G44" s="85" t="s">
        <v>7274</v>
      </c>
      <c r="H44" s="85"/>
      <c r="I44" s="85"/>
      <c r="J44" s="89"/>
      <c r="K44" s="104">
        <f>'要綱様式1-2'!R39</f>
        <v>0</v>
      </c>
      <c r="L44" s="114">
        <v>0</v>
      </c>
      <c r="M44" s="104">
        <f>K44-L44</f>
        <v>0</v>
      </c>
      <c r="N44" s="104">
        <f>'要綱様式1-2'!Y39</f>
        <v>0</v>
      </c>
      <c r="O44" s="125">
        <f>ROUNDDOWN(MIN(M44:N44)*2/3,0)</f>
        <v>0</v>
      </c>
      <c r="P44" s="128">
        <f>SUM(O44:O45)</f>
        <v>0</v>
      </c>
      <c r="Q44" s="135">
        <f>IFERROR(VLOOKUP('要綱様式1-2'!B37,リンク先!$C$6:$D$8,2,FALSE),0)</f>
        <v>0</v>
      </c>
      <c r="R44" s="149">
        <f>MIN(P44:Q45)</f>
        <v>0</v>
      </c>
      <c r="S44" s="162"/>
      <c r="T44" s="177"/>
      <c r="U44" s="177"/>
      <c r="V44" s="177"/>
      <c r="W44" s="177"/>
      <c r="X44" s="177"/>
      <c r="Y44" s="177"/>
      <c r="Z44" s="177"/>
      <c r="AA44" s="177"/>
      <c r="AB44" s="177"/>
      <c r="AC44" s="177"/>
      <c r="AD44" s="177"/>
      <c r="AE44" s="177"/>
      <c r="AF44" s="199"/>
      <c r="AG44" s="209"/>
    </row>
    <row r="45" spans="1:33" ht="12" hidden="1" customHeight="1">
      <c r="A45" s="31"/>
      <c r="B45" s="55"/>
      <c r="C45" s="50"/>
      <c r="D45" s="65"/>
      <c r="E45" s="65"/>
      <c r="F45" s="81"/>
      <c r="G45" s="86" t="s">
        <v>1395</v>
      </c>
      <c r="H45" s="86"/>
      <c r="I45" s="86"/>
      <c r="J45" s="90"/>
      <c r="K45" s="105">
        <f>'要綱様式1-2'!R40</f>
        <v>0</v>
      </c>
      <c r="L45" s="115">
        <v>0</v>
      </c>
      <c r="M45" s="105">
        <f>K45-L45</f>
        <v>0</v>
      </c>
      <c r="N45" s="105">
        <f>'要綱様式1-2'!Y40</f>
        <v>0</v>
      </c>
      <c r="O45" s="105">
        <f>ROUNDDOWN(MIN(M45:N45)*1/2,0)</f>
        <v>0</v>
      </c>
      <c r="P45" s="129"/>
      <c r="Q45" s="136"/>
      <c r="R45" s="150"/>
      <c r="S45" s="162"/>
      <c r="T45" s="177"/>
      <c r="U45" s="177"/>
      <c r="V45" s="177"/>
      <c r="W45" s="177"/>
      <c r="X45" s="177"/>
      <c r="Y45" s="177"/>
      <c r="Z45" s="177"/>
      <c r="AA45" s="177"/>
      <c r="AB45" s="177"/>
      <c r="AC45" s="177"/>
      <c r="AD45" s="177"/>
      <c r="AE45" s="177"/>
      <c r="AF45" s="199"/>
      <c r="AG45" s="209"/>
    </row>
    <row r="46" spans="1:33" ht="12" hidden="1" customHeight="1">
      <c r="A46" s="31"/>
      <c r="B46" s="56"/>
      <c r="C46" s="69" t="s">
        <v>2812</v>
      </c>
      <c r="D46" s="72"/>
      <c r="E46" s="72"/>
      <c r="F46" s="83"/>
      <c r="G46" s="61" t="str">
        <f>'要綱様式1-2'!Q41</f>
        <v/>
      </c>
      <c r="H46" s="61"/>
      <c r="I46" s="61"/>
      <c r="J46" s="91"/>
      <c r="K46" s="105">
        <f>'要綱様式1-2'!R41</f>
        <v>0</v>
      </c>
      <c r="L46" s="115">
        <v>0</v>
      </c>
      <c r="M46" s="105">
        <f>K46-L46</f>
        <v>0</v>
      </c>
      <c r="N46" s="105">
        <f>'要綱様式1-2'!Y41</f>
        <v>0</v>
      </c>
      <c r="O46" s="105">
        <f>ROUNDDOWN(MIN(M46:N46)*1/2,0)</f>
        <v>0</v>
      </c>
      <c r="P46" s="130"/>
      <c r="Q46" s="136">
        <f>Z50*300000+AD50*150000+AA51*1/2</f>
        <v>0</v>
      </c>
      <c r="R46" s="150">
        <f>MIN(O46:Q46)</f>
        <v>0</v>
      </c>
      <c r="S46" s="162"/>
      <c r="T46" s="177"/>
      <c r="U46" s="177"/>
      <c r="V46" s="177"/>
      <c r="W46" s="177"/>
      <c r="X46" s="177"/>
      <c r="Y46" s="177"/>
      <c r="Z46" s="177"/>
      <c r="AA46" s="177"/>
      <c r="AB46" s="177"/>
      <c r="AC46" s="177"/>
      <c r="AD46" s="177"/>
      <c r="AE46" s="177"/>
      <c r="AF46" s="199"/>
      <c r="AG46" s="209"/>
    </row>
    <row r="47" spans="1:33" ht="12" hidden="1" customHeight="1">
      <c r="A47" s="31"/>
      <c r="B47" s="56"/>
      <c r="C47" s="68" t="s">
        <v>7276</v>
      </c>
      <c r="D47" s="67"/>
      <c r="E47" s="67"/>
      <c r="F47" s="67"/>
      <c r="G47" s="67"/>
      <c r="H47" s="67"/>
      <c r="I47" s="67"/>
      <c r="J47" s="94"/>
      <c r="K47" s="106">
        <f>SUM(K48:K51)</f>
        <v>0</v>
      </c>
      <c r="L47" s="106">
        <f>SUM(L48:L51)</f>
        <v>0</v>
      </c>
      <c r="M47" s="106">
        <f>SUM(M48:M51)</f>
        <v>0</v>
      </c>
      <c r="N47" s="106">
        <f>SUM(N48:N51)</f>
        <v>0</v>
      </c>
      <c r="O47" s="106">
        <f>SUM(O48:O51)</f>
        <v>0</v>
      </c>
      <c r="P47" s="103"/>
      <c r="Q47" s="134"/>
      <c r="R47" s="106">
        <f>ROUNDDOWN(SUM(R48:R51),-3)</f>
        <v>0</v>
      </c>
      <c r="S47" s="162"/>
      <c r="T47" s="177"/>
      <c r="U47" s="177"/>
      <c r="V47" s="177"/>
      <c r="W47" s="177"/>
      <c r="X47" s="177"/>
      <c r="Y47" s="177"/>
      <c r="Z47" s="177"/>
      <c r="AA47" s="177"/>
      <c r="AB47" s="177"/>
      <c r="AC47" s="177"/>
      <c r="AD47" s="177"/>
      <c r="AE47" s="177"/>
      <c r="AF47" s="199"/>
    </row>
    <row r="48" spans="1:33" ht="12" hidden="1" customHeight="1">
      <c r="A48" s="30"/>
      <c r="B48" s="56"/>
      <c r="C48" s="46" t="s">
        <v>6434</v>
      </c>
      <c r="D48" s="63"/>
      <c r="E48" s="63"/>
      <c r="F48" s="79"/>
      <c r="G48" s="85" t="s">
        <v>6257</v>
      </c>
      <c r="H48" s="85"/>
      <c r="I48" s="85"/>
      <c r="J48" s="89"/>
      <c r="K48" s="107">
        <f>'要綱様式1-2'!Y43</f>
        <v>0</v>
      </c>
      <c r="L48" s="116">
        <v>0</v>
      </c>
      <c r="M48" s="107">
        <f>K48-L48</f>
        <v>0</v>
      </c>
      <c r="N48" s="107">
        <f>'要綱様式1-2'!Y43</f>
        <v>0</v>
      </c>
      <c r="O48" s="107">
        <f>ROUNDDOWN(MIN(M48:N48)*3/4,0)</f>
        <v>0</v>
      </c>
      <c r="P48" s="128">
        <f>SUM(O48:O50)</f>
        <v>0</v>
      </c>
      <c r="Q48" s="135">
        <f>IFERROR(VLOOKUP('要綱様式1-2'!B37,リンク先!$C$3:$D$5,2,FALSE),0)</f>
        <v>0</v>
      </c>
      <c r="R48" s="149">
        <f>MIN(P48:Q50)</f>
        <v>0</v>
      </c>
      <c r="S48" s="162"/>
      <c r="T48" s="177"/>
      <c r="U48" s="177"/>
      <c r="V48" s="177"/>
      <c r="W48" s="177"/>
      <c r="X48" s="177"/>
      <c r="Y48" s="177"/>
      <c r="Z48" s="177"/>
      <c r="AA48" s="177"/>
      <c r="AB48" s="177"/>
      <c r="AC48" s="177"/>
      <c r="AD48" s="177"/>
      <c r="AE48" s="177"/>
      <c r="AF48" s="199"/>
    </row>
    <row r="49" spans="1:33" ht="12" hidden="1" customHeight="1">
      <c r="A49" s="30"/>
      <c r="B49" s="56"/>
      <c r="C49" s="49"/>
      <c r="D49" s="64"/>
      <c r="E49" s="64"/>
      <c r="F49" s="80"/>
      <c r="G49" s="87" t="s">
        <v>7274</v>
      </c>
      <c r="H49" s="87"/>
      <c r="I49" s="87"/>
      <c r="J49" s="92"/>
      <c r="K49" s="108">
        <f>'要綱様式1-2'!Y44</f>
        <v>0</v>
      </c>
      <c r="L49" s="117">
        <v>0</v>
      </c>
      <c r="M49" s="107">
        <f>K49-L49</f>
        <v>0</v>
      </c>
      <c r="N49" s="107">
        <f>'要綱様式1-2'!Y44</f>
        <v>0</v>
      </c>
      <c r="O49" s="108">
        <f>ROUNDDOWN(MIN(M49:N49)*2/3,0)</f>
        <v>0</v>
      </c>
      <c r="P49" s="131"/>
      <c r="Q49" s="137"/>
      <c r="R49" s="151"/>
      <c r="S49" s="162"/>
      <c r="T49" s="177"/>
      <c r="U49" s="177"/>
      <c r="V49" s="177"/>
      <c r="W49" s="177"/>
      <c r="X49" s="177"/>
      <c r="Y49" s="177"/>
      <c r="Z49" s="177"/>
      <c r="AA49" s="177"/>
      <c r="AB49" s="177"/>
      <c r="AC49" s="177"/>
      <c r="AD49" s="177"/>
      <c r="AE49" s="177"/>
      <c r="AF49" s="199"/>
      <c r="AG49" s="209"/>
    </row>
    <row r="50" spans="1:33" ht="12" hidden="1" customHeight="1">
      <c r="A50" s="30"/>
      <c r="B50" s="56"/>
      <c r="C50" s="70"/>
      <c r="D50" s="73"/>
      <c r="E50" s="73"/>
      <c r="F50" s="84"/>
      <c r="G50" s="88" t="s">
        <v>1395</v>
      </c>
      <c r="H50" s="88"/>
      <c r="I50" s="88"/>
      <c r="J50" s="93"/>
      <c r="K50" s="105">
        <f>'要綱様式1-2'!Y45</f>
        <v>0</v>
      </c>
      <c r="L50" s="118">
        <v>0</v>
      </c>
      <c r="M50" s="105">
        <f>K50-L50</f>
        <v>0</v>
      </c>
      <c r="N50" s="105">
        <f>'要綱様式1-2'!Y45</f>
        <v>0</v>
      </c>
      <c r="O50" s="105">
        <f>ROUNDDOWN(MIN(M50:N50)*1/2,0)</f>
        <v>0</v>
      </c>
      <c r="P50" s="129"/>
      <c r="Q50" s="136"/>
      <c r="R50" s="150"/>
      <c r="S50" s="163" t="s">
        <v>7294</v>
      </c>
      <c r="T50" s="178"/>
      <c r="U50" s="178"/>
      <c r="V50" s="187" t="s">
        <v>2886</v>
      </c>
      <c r="W50" s="187"/>
      <c r="X50" s="189" t="s">
        <v>7258</v>
      </c>
      <c r="Y50" s="189"/>
      <c r="Z50" s="191"/>
      <c r="AA50" s="191"/>
      <c r="AB50" s="189" t="s">
        <v>7259</v>
      </c>
      <c r="AC50" s="189"/>
      <c r="AD50" s="191"/>
      <c r="AE50" s="191"/>
      <c r="AF50" s="200" t="s">
        <v>4755</v>
      </c>
    </row>
    <row r="51" spans="1:33" ht="12" hidden="1" customHeight="1">
      <c r="A51" s="30"/>
      <c r="B51" s="57"/>
      <c r="C51" s="69" t="s">
        <v>2812</v>
      </c>
      <c r="D51" s="72"/>
      <c r="E51" s="72"/>
      <c r="F51" s="83"/>
      <c r="G51" s="61" t="str">
        <f>'要綱様式1-2'!Q46</f>
        <v/>
      </c>
      <c r="H51" s="61"/>
      <c r="I51" s="61"/>
      <c r="J51" s="91"/>
      <c r="K51" s="106">
        <f>'要綱様式1-2'!Y46</f>
        <v>0</v>
      </c>
      <c r="L51" s="119">
        <v>0</v>
      </c>
      <c r="M51" s="103">
        <f>K51-L51</f>
        <v>0</v>
      </c>
      <c r="N51" s="106">
        <f>'要綱様式1-2'!Y46</f>
        <v>0</v>
      </c>
      <c r="O51" s="106">
        <f>IF(G51="連携コース",ROUNDDOWN(MIN(M51:N51)*2/3,0),ROUNDDOWN(MIN(M51:N51)*1/2,0))</f>
        <v>0</v>
      </c>
      <c r="P51" s="103"/>
      <c r="Q51" s="140">
        <f>IF(G51="連携コース",Z50*400000+AD50*200000+AA51*2/3,Z50*300000+AD50*150000+AA51*1/2)</f>
        <v>0</v>
      </c>
      <c r="R51" s="153">
        <f>MIN(O51:Q51)</f>
        <v>0</v>
      </c>
      <c r="S51" s="164" t="s">
        <v>2251</v>
      </c>
      <c r="T51" s="179"/>
      <c r="U51" s="179"/>
      <c r="V51" s="188" t="s">
        <v>2886</v>
      </c>
      <c r="W51" s="188"/>
      <c r="X51" s="190" t="s">
        <v>5189</v>
      </c>
      <c r="Y51" s="190"/>
      <c r="Z51" s="190"/>
      <c r="AA51" s="192"/>
      <c r="AB51" s="192"/>
      <c r="AC51" s="192"/>
      <c r="AD51" s="192"/>
      <c r="AE51" s="193" t="s">
        <v>7277</v>
      </c>
      <c r="AF51" s="201"/>
    </row>
    <row r="52" spans="1:33" ht="13.5" hidden="1" customHeight="1">
      <c r="A52" s="34"/>
      <c r="B52" s="54" t="s">
        <v>7246</v>
      </c>
      <c r="C52" s="67" t="str">
        <f>IF('要綱様式1-2'!A47="","",'要綱様式1-2'!A47)</f>
        <v/>
      </c>
      <c r="D52" s="67"/>
      <c r="E52" s="67"/>
      <c r="F52" s="67"/>
      <c r="G52" s="67"/>
      <c r="H52" s="67"/>
      <c r="I52" s="67"/>
      <c r="J52" s="94"/>
      <c r="K52" s="106">
        <f>K53+K57</f>
        <v>0</v>
      </c>
      <c r="L52" s="106">
        <f>L53+L57</f>
        <v>0</v>
      </c>
      <c r="M52" s="106">
        <f>M53+M57</f>
        <v>0</v>
      </c>
      <c r="N52" s="106">
        <f>N53+N57</f>
        <v>0</v>
      </c>
      <c r="O52" s="106">
        <f>O53+O57</f>
        <v>0</v>
      </c>
      <c r="P52" s="106"/>
      <c r="Q52" s="134"/>
      <c r="R52" s="102">
        <f>R53+R57</f>
        <v>0</v>
      </c>
      <c r="S52" s="166"/>
      <c r="T52" s="181"/>
      <c r="U52" s="181"/>
      <c r="V52" s="181"/>
      <c r="W52" s="181"/>
      <c r="X52" s="181"/>
      <c r="Y52" s="181"/>
      <c r="Z52" s="181"/>
      <c r="AA52" s="181"/>
      <c r="AB52" s="181"/>
      <c r="AC52" s="181"/>
      <c r="AD52" s="181"/>
      <c r="AE52" s="181"/>
      <c r="AF52" s="203"/>
    </row>
    <row r="53" spans="1:33" ht="12" hidden="1" customHeight="1">
      <c r="A53" s="31"/>
      <c r="B53" s="55"/>
      <c r="C53" s="68" t="s">
        <v>7275</v>
      </c>
      <c r="D53" s="67"/>
      <c r="E53" s="67"/>
      <c r="F53" s="67"/>
      <c r="G53" s="67"/>
      <c r="H53" s="67"/>
      <c r="I53" s="67"/>
      <c r="J53" s="94"/>
      <c r="K53" s="103">
        <f>SUM(K54:K56)</f>
        <v>0</v>
      </c>
      <c r="L53" s="103">
        <f>SUM(L54:L56)</f>
        <v>0</v>
      </c>
      <c r="M53" s="103">
        <f>SUM(M54:M56)</f>
        <v>0</v>
      </c>
      <c r="N53" s="103">
        <f>SUM(N54:N56)</f>
        <v>0</v>
      </c>
      <c r="O53" s="103">
        <f>SUM(O54:O56)</f>
        <v>0</v>
      </c>
      <c r="P53" s="103"/>
      <c r="Q53" s="134"/>
      <c r="R53" s="103">
        <f>ROUNDDOWN(SUM(R54:R56),-3)</f>
        <v>0</v>
      </c>
      <c r="S53" s="168"/>
      <c r="T53" s="183"/>
      <c r="U53" s="183"/>
      <c r="V53" s="183"/>
      <c r="W53" s="183"/>
      <c r="X53" s="183"/>
      <c r="Y53" s="183"/>
      <c r="Z53" s="183"/>
      <c r="AA53" s="183"/>
      <c r="AB53" s="183"/>
      <c r="AC53" s="183"/>
      <c r="AD53" s="183"/>
      <c r="AE53" s="183"/>
      <c r="AF53" s="205"/>
      <c r="AG53" s="209"/>
    </row>
    <row r="54" spans="1:33" ht="12" hidden="1" customHeight="1">
      <c r="A54" s="31"/>
      <c r="B54" s="55"/>
      <c r="C54" s="46" t="s">
        <v>6434</v>
      </c>
      <c r="D54" s="63"/>
      <c r="E54" s="63"/>
      <c r="F54" s="79"/>
      <c r="G54" s="85" t="s">
        <v>7274</v>
      </c>
      <c r="H54" s="85"/>
      <c r="I54" s="85"/>
      <c r="J54" s="89"/>
      <c r="K54" s="104">
        <f>'要綱様式1-2'!R49</f>
        <v>0</v>
      </c>
      <c r="L54" s="114">
        <v>0</v>
      </c>
      <c r="M54" s="104">
        <f>K54-L54</f>
        <v>0</v>
      </c>
      <c r="N54" s="104">
        <f>'要綱様式1-2'!Y49</f>
        <v>0</v>
      </c>
      <c r="O54" s="125">
        <f>ROUNDDOWN(MIN(M54:N54)*2/3,0)</f>
        <v>0</v>
      </c>
      <c r="P54" s="128">
        <f>SUM(O54:O55)</f>
        <v>0</v>
      </c>
      <c r="Q54" s="135">
        <f>IFERROR(VLOOKUP('要綱様式1-2'!B47,リンク先!$C$6:$D$8,2,FALSE),0)</f>
        <v>0</v>
      </c>
      <c r="R54" s="149">
        <f>MIN(P54:Q55)</f>
        <v>0</v>
      </c>
      <c r="S54" s="162"/>
      <c r="T54" s="177"/>
      <c r="U54" s="177"/>
      <c r="V54" s="177"/>
      <c r="W54" s="177"/>
      <c r="X54" s="177"/>
      <c r="Y54" s="177"/>
      <c r="Z54" s="177"/>
      <c r="AA54" s="177"/>
      <c r="AB54" s="177"/>
      <c r="AC54" s="177"/>
      <c r="AD54" s="177"/>
      <c r="AE54" s="177"/>
      <c r="AF54" s="199"/>
      <c r="AG54" s="209"/>
    </row>
    <row r="55" spans="1:33" ht="12" hidden="1" customHeight="1">
      <c r="A55" s="31"/>
      <c r="B55" s="55"/>
      <c r="C55" s="50"/>
      <c r="D55" s="65"/>
      <c r="E55" s="65"/>
      <c r="F55" s="81"/>
      <c r="G55" s="86" t="s">
        <v>1395</v>
      </c>
      <c r="H55" s="86"/>
      <c r="I55" s="86"/>
      <c r="J55" s="90"/>
      <c r="K55" s="105">
        <f>'要綱様式1-2'!R50</f>
        <v>0</v>
      </c>
      <c r="L55" s="115">
        <v>0</v>
      </c>
      <c r="M55" s="105">
        <f>K55-L55</f>
        <v>0</v>
      </c>
      <c r="N55" s="105">
        <f>'要綱様式1-2'!Y50</f>
        <v>0</v>
      </c>
      <c r="O55" s="105">
        <f>ROUNDDOWN(MIN(M55:N55)*1/2,0)</f>
        <v>0</v>
      </c>
      <c r="P55" s="129"/>
      <c r="Q55" s="136"/>
      <c r="R55" s="150"/>
      <c r="S55" s="162"/>
      <c r="T55" s="177"/>
      <c r="U55" s="177"/>
      <c r="V55" s="177"/>
      <c r="W55" s="177"/>
      <c r="X55" s="177"/>
      <c r="Y55" s="177"/>
      <c r="Z55" s="177"/>
      <c r="AA55" s="177"/>
      <c r="AB55" s="177"/>
      <c r="AC55" s="177"/>
      <c r="AD55" s="177"/>
      <c r="AE55" s="177"/>
      <c r="AF55" s="199"/>
      <c r="AG55" s="209"/>
    </row>
    <row r="56" spans="1:33" ht="12" hidden="1" customHeight="1">
      <c r="A56" s="31"/>
      <c r="B56" s="56"/>
      <c r="C56" s="69" t="s">
        <v>2812</v>
      </c>
      <c r="D56" s="72"/>
      <c r="E56" s="72"/>
      <c r="F56" s="83"/>
      <c r="G56" s="61" t="str">
        <f>'要綱様式1-2'!Q51</f>
        <v/>
      </c>
      <c r="H56" s="61"/>
      <c r="I56" s="61"/>
      <c r="J56" s="91"/>
      <c r="K56" s="105">
        <f>'要綱様式1-2'!R51</f>
        <v>0</v>
      </c>
      <c r="L56" s="115">
        <v>0</v>
      </c>
      <c r="M56" s="105">
        <f>K56-L56</f>
        <v>0</v>
      </c>
      <c r="N56" s="105">
        <f>'要綱様式1-2'!Y51</f>
        <v>0</v>
      </c>
      <c r="O56" s="105">
        <f>ROUNDDOWN(MIN(M56:N56)*1/2,0)</f>
        <v>0</v>
      </c>
      <c r="P56" s="130"/>
      <c r="Q56" s="136">
        <f>Z60*300000+AD60*150000+AA61*1/2</f>
        <v>0</v>
      </c>
      <c r="R56" s="150">
        <f>MIN(O56:Q56)</f>
        <v>0</v>
      </c>
      <c r="S56" s="162"/>
      <c r="T56" s="177"/>
      <c r="U56" s="177"/>
      <c r="V56" s="177"/>
      <c r="W56" s="177"/>
      <c r="X56" s="177"/>
      <c r="Y56" s="177"/>
      <c r="Z56" s="177"/>
      <c r="AA56" s="177"/>
      <c r="AB56" s="177"/>
      <c r="AC56" s="177"/>
      <c r="AD56" s="177"/>
      <c r="AE56" s="177"/>
      <c r="AF56" s="199"/>
      <c r="AG56" s="209"/>
    </row>
    <row r="57" spans="1:33" ht="12" hidden="1" customHeight="1">
      <c r="A57" s="31"/>
      <c r="B57" s="56"/>
      <c r="C57" s="68" t="s">
        <v>7276</v>
      </c>
      <c r="D57" s="67"/>
      <c r="E57" s="67"/>
      <c r="F57" s="67"/>
      <c r="G57" s="67"/>
      <c r="H57" s="67"/>
      <c r="I57" s="67"/>
      <c r="J57" s="94"/>
      <c r="K57" s="106">
        <f>SUM(K58:K61)</f>
        <v>0</v>
      </c>
      <c r="L57" s="106">
        <f>SUM(L58:L61)</f>
        <v>0</v>
      </c>
      <c r="M57" s="106">
        <f>SUM(M58:M61)</f>
        <v>0</v>
      </c>
      <c r="N57" s="106">
        <f>SUM(N58:N61)</f>
        <v>0</v>
      </c>
      <c r="O57" s="106">
        <f>SUM(O58:O61)</f>
        <v>0</v>
      </c>
      <c r="P57" s="103"/>
      <c r="Q57" s="134"/>
      <c r="R57" s="106">
        <f>ROUNDDOWN(SUM(R58:R61),-3)</f>
        <v>0</v>
      </c>
      <c r="S57" s="162"/>
      <c r="T57" s="177"/>
      <c r="U57" s="177"/>
      <c r="V57" s="177"/>
      <c r="W57" s="177"/>
      <c r="X57" s="177"/>
      <c r="Y57" s="177"/>
      <c r="Z57" s="177"/>
      <c r="AA57" s="177"/>
      <c r="AB57" s="177"/>
      <c r="AC57" s="177"/>
      <c r="AD57" s="177"/>
      <c r="AE57" s="177"/>
      <c r="AF57" s="199"/>
    </row>
    <row r="58" spans="1:33" ht="12" hidden="1" customHeight="1">
      <c r="A58" s="30"/>
      <c r="B58" s="56"/>
      <c r="C58" s="46" t="s">
        <v>6434</v>
      </c>
      <c r="D58" s="63"/>
      <c r="E58" s="63"/>
      <c r="F58" s="79"/>
      <c r="G58" s="85" t="s">
        <v>6257</v>
      </c>
      <c r="H58" s="85"/>
      <c r="I58" s="85"/>
      <c r="J58" s="89"/>
      <c r="K58" s="107">
        <f>'要綱様式1-2'!Y53</f>
        <v>0</v>
      </c>
      <c r="L58" s="116">
        <v>0</v>
      </c>
      <c r="M58" s="107">
        <f>K58-L58</f>
        <v>0</v>
      </c>
      <c r="N58" s="107">
        <f>'要綱様式1-2'!Y53</f>
        <v>0</v>
      </c>
      <c r="O58" s="107">
        <f>ROUNDDOWN(MIN(M58:N58)*3/4,0)</f>
        <v>0</v>
      </c>
      <c r="P58" s="128">
        <f>SUM(O58:O60)</f>
        <v>0</v>
      </c>
      <c r="Q58" s="135">
        <f>IFERROR(VLOOKUP('要綱様式1-2'!B47,リンク先!$C$3:$D$5,2,FALSE),0)</f>
        <v>0</v>
      </c>
      <c r="R58" s="149">
        <f>MIN(P58:Q60)</f>
        <v>0</v>
      </c>
      <c r="S58" s="162"/>
      <c r="T58" s="177"/>
      <c r="U58" s="177"/>
      <c r="V58" s="177"/>
      <c r="W58" s="177"/>
      <c r="X58" s="177"/>
      <c r="Y58" s="177"/>
      <c r="Z58" s="177"/>
      <c r="AA58" s="177"/>
      <c r="AB58" s="177"/>
      <c r="AC58" s="177"/>
      <c r="AD58" s="177"/>
      <c r="AE58" s="177"/>
      <c r="AF58" s="199"/>
    </row>
    <row r="59" spans="1:33" ht="12" hidden="1" customHeight="1">
      <c r="A59" s="30"/>
      <c r="B59" s="56"/>
      <c r="C59" s="49"/>
      <c r="D59" s="64"/>
      <c r="E59" s="64"/>
      <c r="F59" s="80"/>
      <c r="G59" s="87" t="s">
        <v>7274</v>
      </c>
      <c r="H59" s="87"/>
      <c r="I59" s="87"/>
      <c r="J59" s="92"/>
      <c r="K59" s="108">
        <f>'要綱様式1-2'!Y54</f>
        <v>0</v>
      </c>
      <c r="L59" s="117">
        <v>0</v>
      </c>
      <c r="M59" s="107">
        <f>K59-L59</f>
        <v>0</v>
      </c>
      <c r="N59" s="107">
        <f>'要綱様式1-2'!Y54</f>
        <v>0</v>
      </c>
      <c r="O59" s="108">
        <f>ROUNDDOWN(MIN(M59:N59)*2/3,0)</f>
        <v>0</v>
      </c>
      <c r="P59" s="131"/>
      <c r="Q59" s="137"/>
      <c r="R59" s="151"/>
      <c r="S59" s="162"/>
      <c r="T59" s="177"/>
      <c r="U59" s="177"/>
      <c r="V59" s="177"/>
      <c r="W59" s="177"/>
      <c r="X59" s="177"/>
      <c r="Y59" s="177"/>
      <c r="Z59" s="177"/>
      <c r="AA59" s="177"/>
      <c r="AB59" s="177"/>
      <c r="AC59" s="177"/>
      <c r="AD59" s="177"/>
      <c r="AE59" s="177"/>
      <c r="AF59" s="199"/>
      <c r="AG59" s="209"/>
    </row>
    <row r="60" spans="1:33" ht="12" hidden="1" customHeight="1">
      <c r="A60" s="30"/>
      <c r="B60" s="56"/>
      <c r="C60" s="70"/>
      <c r="D60" s="73"/>
      <c r="E60" s="73"/>
      <c r="F60" s="84"/>
      <c r="G60" s="88" t="s">
        <v>1395</v>
      </c>
      <c r="H60" s="88"/>
      <c r="I60" s="88"/>
      <c r="J60" s="93"/>
      <c r="K60" s="105">
        <f>'要綱様式1-2'!Y55</f>
        <v>0</v>
      </c>
      <c r="L60" s="118">
        <v>0</v>
      </c>
      <c r="M60" s="105">
        <f>K60-L60</f>
        <v>0</v>
      </c>
      <c r="N60" s="105">
        <f>'要綱様式1-2'!Y55</f>
        <v>0</v>
      </c>
      <c r="O60" s="105">
        <f>ROUNDDOWN(MIN(M60:N60)*1/2,0)</f>
        <v>0</v>
      </c>
      <c r="P60" s="129"/>
      <c r="Q60" s="136"/>
      <c r="R60" s="150"/>
      <c r="S60" s="163" t="s">
        <v>7294</v>
      </c>
      <c r="T60" s="178"/>
      <c r="U60" s="178"/>
      <c r="V60" s="187" t="s">
        <v>2886</v>
      </c>
      <c r="W60" s="187"/>
      <c r="X60" s="189" t="s">
        <v>7258</v>
      </c>
      <c r="Y60" s="189"/>
      <c r="Z60" s="191"/>
      <c r="AA60" s="191"/>
      <c r="AB60" s="189" t="s">
        <v>7259</v>
      </c>
      <c r="AC60" s="189"/>
      <c r="AD60" s="191"/>
      <c r="AE60" s="191"/>
      <c r="AF60" s="200" t="s">
        <v>4755</v>
      </c>
    </row>
    <row r="61" spans="1:33" ht="12" hidden="1" customHeight="1">
      <c r="A61" s="30"/>
      <c r="B61" s="57"/>
      <c r="C61" s="69" t="s">
        <v>2812</v>
      </c>
      <c r="D61" s="72"/>
      <c r="E61" s="72"/>
      <c r="F61" s="83"/>
      <c r="G61" s="61" t="str">
        <f>'要綱様式1-2'!Q56</f>
        <v/>
      </c>
      <c r="H61" s="61"/>
      <c r="I61" s="61"/>
      <c r="J61" s="91"/>
      <c r="K61" s="106">
        <f>'要綱様式1-2'!Y56</f>
        <v>0</v>
      </c>
      <c r="L61" s="119">
        <v>0</v>
      </c>
      <c r="M61" s="103">
        <f>K61-L61</f>
        <v>0</v>
      </c>
      <c r="N61" s="106">
        <f>'要綱様式1-2'!Y56</f>
        <v>0</v>
      </c>
      <c r="O61" s="106">
        <f>IF(G61="連携コース",ROUNDDOWN(MIN(M61:N61)*2/3,0),ROUNDDOWN(MIN(M61:N61)*1/2,0))</f>
        <v>0</v>
      </c>
      <c r="P61" s="103"/>
      <c r="Q61" s="140">
        <f>IF(G61="連携コース",Z60*400000+AD60*200000+AA61*2/3,Z60*300000+AD60*150000+AA61*1/2)</f>
        <v>0</v>
      </c>
      <c r="R61" s="153">
        <f>MIN(O61:Q61)</f>
        <v>0</v>
      </c>
      <c r="S61" s="164" t="s">
        <v>2251</v>
      </c>
      <c r="T61" s="179"/>
      <c r="U61" s="179"/>
      <c r="V61" s="188" t="s">
        <v>2886</v>
      </c>
      <c r="W61" s="188"/>
      <c r="X61" s="190" t="s">
        <v>5189</v>
      </c>
      <c r="Y61" s="190"/>
      <c r="Z61" s="190"/>
      <c r="AA61" s="192"/>
      <c r="AB61" s="192"/>
      <c r="AC61" s="192"/>
      <c r="AD61" s="192"/>
      <c r="AE61" s="193" t="s">
        <v>7277</v>
      </c>
      <c r="AF61" s="201"/>
    </row>
    <row r="62" spans="1:33" ht="13.5" hidden="1" customHeight="1">
      <c r="A62" s="34"/>
      <c r="B62" s="54" t="s">
        <v>6385</v>
      </c>
      <c r="C62" s="67" t="str">
        <f>IF('要綱様式1-2'!A57="","",'要綱様式1-2'!A57)</f>
        <v/>
      </c>
      <c r="D62" s="67"/>
      <c r="E62" s="67"/>
      <c r="F62" s="67"/>
      <c r="G62" s="67"/>
      <c r="H62" s="67"/>
      <c r="I62" s="67"/>
      <c r="J62" s="94"/>
      <c r="K62" s="102">
        <f>K63+K67</f>
        <v>0</v>
      </c>
      <c r="L62" s="102">
        <f>L63+L67</f>
        <v>0</v>
      </c>
      <c r="M62" s="102">
        <f>M63+M67</f>
        <v>0</v>
      </c>
      <c r="N62" s="102">
        <f>N63+N67</f>
        <v>0</v>
      </c>
      <c r="O62" s="102">
        <f>O63+O67</f>
        <v>0</v>
      </c>
      <c r="P62" s="102"/>
      <c r="Q62" s="133"/>
      <c r="R62" s="102">
        <f>R63+R67</f>
        <v>0</v>
      </c>
      <c r="S62" s="166"/>
      <c r="T62" s="181"/>
      <c r="U62" s="181"/>
      <c r="V62" s="181"/>
      <c r="W62" s="181"/>
      <c r="X62" s="181"/>
      <c r="Y62" s="181"/>
      <c r="Z62" s="181"/>
      <c r="AA62" s="181"/>
      <c r="AB62" s="181"/>
      <c r="AC62" s="181"/>
      <c r="AD62" s="181"/>
      <c r="AE62" s="181"/>
      <c r="AF62" s="203"/>
    </row>
    <row r="63" spans="1:33" ht="12" hidden="1" customHeight="1">
      <c r="A63" s="31"/>
      <c r="B63" s="55"/>
      <c r="C63" s="68" t="s">
        <v>7275</v>
      </c>
      <c r="D63" s="67"/>
      <c r="E63" s="67"/>
      <c r="F63" s="67"/>
      <c r="G63" s="67"/>
      <c r="H63" s="67"/>
      <c r="I63" s="67"/>
      <c r="J63" s="94"/>
      <c r="K63" s="103">
        <f>SUM(K64:K66)</f>
        <v>0</v>
      </c>
      <c r="L63" s="103">
        <f>SUM(L64:L66)</f>
        <v>0</v>
      </c>
      <c r="M63" s="103">
        <f>SUM(M64:M66)</f>
        <v>0</v>
      </c>
      <c r="N63" s="103">
        <f>SUM(N64:N66)</f>
        <v>0</v>
      </c>
      <c r="O63" s="103">
        <f>SUM(O64:O66)</f>
        <v>0</v>
      </c>
      <c r="P63" s="103"/>
      <c r="Q63" s="134"/>
      <c r="R63" s="103">
        <f>ROUNDDOWN(SUM(R64:R66),-3)</f>
        <v>0</v>
      </c>
      <c r="S63" s="168"/>
      <c r="T63" s="183"/>
      <c r="U63" s="183"/>
      <c r="V63" s="183"/>
      <c r="W63" s="183"/>
      <c r="X63" s="183"/>
      <c r="Y63" s="183"/>
      <c r="Z63" s="183"/>
      <c r="AA63" s="183"/>
      <c r="AB63" s="183"/>
      <c r="AC63" s="183"/>
      <c r="AD63" s="183"/>
      <c r="AE63" s="183"/>
      <c r="AF63" s="205"/>
      <c r="AG63" s="209"/>
    </row>
    <row r="64" spans="1:33" ht="12" hidden="1" customHeight="1">
      <c r="A64" s="31"/>
      <c r="B64" s="55"/>
      <c r="C64" s="46" t="s">
        <v>6434</v>
      </c>
      <c r="D64" s="63"/>
      <c r="E64" s="63"/>
      <c r="F64" s="79"/>
      <c r="G64" s="85" t="s">
        <v>7274</v>
      </c>
      <c r="H64" s="85"/>
      <c r="I64" s="85"/>
      <c r="J64" s="89"/>
      <c r="K64" s="104">
        <f>'要綱様式1-2'!R59</f>
        <v>0</v>
      </c>
      <c r="L64" s="114">
        <v>0</v>
      </c>
      <c r="M64" s="104">
        <f>K64-L64</f>
        <v>0</v>
      </c>
      <c r="N64" s="104">
        <f>'要綱様式1-2'!Y59</f>
        <v>0</v>
      </c>
      <c r="O64" s="125">
        <f>ROUNDDOWN(MIN(M64:N64)*2/3,0)</f>
        <v>0</v>
      </c>
      <c r="P64" s="128">
        <f>SUM(O64:O65)</f>
        <v>0</v>
      </c>
      <c r="Q64" s="135">
        <f>IFERROR(VLOOKUP('要綱様式1-2'!B57,リンク先!$C$6:$D$8,2,FALSE),0)</f>
        <v>0</v>
      </c>
      <c r="R64" s="149">
        <f>MIN(P64:Q65)</f>
        <v>0</v>
      </c>
      <c r="S64" s="162"/>
      <c r="T64" s="177"/>
      <c r="U64" s="177"/>
      <c r="V64" s="177"/>
      <c r="W64" s="177"/>
      <c r="X64" s="177"/>
      <c r="Y64" s="177"/>
      <c r="Z64" s="177"/>
      <c r="AA64" s="177"/>
      <c r="AB64" s="177"/>
      <c r="AC64" s="177"/>
      <c r="AD64" s="177"/>
      <c r="AE64" s="177"/>
      <c r="AF64" s="199"/>
      <c r="AG64" s="209"/>
    </row>
    <row r="65" spans="1:35" ht="12" hidden="1" customHeight="1">
      <c r="A65" s="31"/>
      <c r="B65" s="55"/>
      <c r="C65" s="50"/>
      <c r="D65" s="65"/>
      <c r="E65" s="65"/>
      <c r="F65" s="81"/>
      <c r="G65" s="86" t="s">
        <v>1395</v>
      </c>
      <c r="H65" s="86"/>
      <c r="I65" s="86"/>
      <c r="J65" s="90"/>
      <c r="K65" s="105">
        <f>'要綱様式1-2'!R60</f>
        <v>0</v>
      </c>
      <c r="L65" s="115">
        <v>0</v>
      </c>
      <c r="M65" s="105">
        <f>K65-L65</f>
        <v>0</v>
      </c>
      <c r="N65" s="105">
        <f>'要綱様式1-2'!Y60</f>
        <v>0</v>
      </c>
      <c r="O65" s="105">
        <f>ROUNDDOWN(MIN(M65:N65)*1/2,0)</f>
        <v>0</v>
      </c>
      <c r="P65" s="129"/>
      <c r="Q65" s="136"/>
      <c r="R65" s="150"/>
      <c r="S65" s="162"/>
      <c r="T65" s="177"/>
      <c r="U65" s="177"/>
      <c r="V65" s="177"/>
      <c r="W65" s="177"/>
      <c r="X65" s="177"/>
      <c r="Y65" s="177"/>
      <c r="Z65" s="177"/>
      <c r="AA65" s="177"/>
      <c r="AB65" s="177"/>
      <c r="AC65" s="177"/>
      <c r="AD65" s="177"/>
      <c r="AE65" s="177"/>
      <c r="AF65" s="199"/>
      <c r="AG65" s="209"/>
    </row>
    <row r="66" spans="1:35" ht="12" hidden="1" customHeight="1">
      <c r="A66" s="31"/>
      <c r="B66" s="56"/>
      <c r="C66" s="69" t="s">
        <v>2812</v>
      </c>
      <c r="D66" s="72"/>
      <c r="E66" s="72"/>
      <c r="F66" s="83"/>
      <c r="G66" s="61" t="str">
        <f>'要綱様式1-2'!Q61</f>
        <v/>
      </c>
      <c r="H66" s="61"/>
      <c r="I66" s="61"/>
      <c r="J66" s="91"/>
      <c r="K66" s="105">
        <f>'要綱様式1-2'!R61</f>
        <v>0</v>
      </c>
      <c r="L66" s="115">
        <v>0</v>
      </c>
      <c r="M66" s="105">
        <f>K66-L66</f>
        <v>0</v>
      </c>
      <c r="N66" s="105">
        <f>'要綱様式1-2'!Y61</f>
        <v>0</v>
      </c>
      <c r="O66" s="105">
        <f>ROUNDDOWN(MIN(M66:N66)*1/2,0)</f>
        <v>0</v>
      </c>
      <c r="P66" s="130"/>
      <c r="Q66" s="136">
        <f>Z70*300000+AD70*150000+AA71*1/2</f>
        <v>0</v>
      </c>
      <c r="R66" s="150">
        <f>MIN(O66:Q66)</f>
        <v>0</v>
      </c>
      <c r="S66" s="162"/>
      <c r="T66" s="177"/>
      <c r="U66" s="177"/>
      <c r="V66" s="177"/>
      <c r="W66" s="177"/>
      <c r="X66" s="177"/>
      <c r="Y66" s="177"/>
      <c r="Z66" s="177"/>
      <c r="AA66" s="177"/>
      <c r="AB66" s="177"/>
      <c r="AC66" s="177"/>
      <c r="AD66" s="177"/>
      <c r="AE66" s="177"/>
      <c r="AF66" s="199"/>
      <c r="AG66" s="209"/>
    </row>
    <row r="67" spans="1:35" ht="12" hidden="1" customHeight="1">
      <c r="A67" s="31"/>
      <c r="B67" s="56"/>
      <c r="C67" s="68" t="s">
        <v>7276</v>
      </c>
      <c r="D67" s="67"/>
      <c r="E67" s="67"/>
      <c r="F67" s="67"/>
      <c r="G67" s="67"/>
      <c r="H67" s="67"/>
      <c r="I67" s="67"/>
      <c r="J67" s="94"/>
      <c r="K67" s="106">
        <f>SUM(K68:K71)</f>
        <v>0</v>
      </c>
      <c r="L67" s="106">
        <f>SUM(L68:L71)</f>
        <v>0</v>
      </c>
      <c r="M67" s="106">
        <f>SUM(M68:M71)</f>
        <v>0</v>
      </c>
      <c r="N67" s="106">
        <f>SUM(N68:N71)</f>
        <v>0</v>
      </c>
      <c r="O67" s="106">
        <f>SUM(O68:O71)</f>
        <v>0</v>
      </c>
      <c r="P67" s="103"/>
      <c r="Q67" s="134"/>
      <c r="R67" s="106">
        <f>ROUNDDOWN(SUM(R68:R71),-3)</f>
        <v>0</v>
      </c>
      <c r="S67" s="162"/>
      <c r="T67" s="177"/>
      <c r="U67" s="177"/>
      <c r="V67" s="177"/>
      <c r="W67" s="177"/>
      <c r="X67" s="177"/>
      <c r="Y67" s="177"/>
      <c r="Z67" s="177"/>
      <c r="AA67" s="177"/>
      <c r="AB67" s="177"/>
      <c r="AC67" s="177"/>
      <c r="AD67" s="177"/>
      <c r="AE67" s="177"/>
      <c r="AF67" s="199"/>
    </row>
    <row r="68" spans="1:35" ht="12" hidden="1" customHeight="1">
      <c r="A68" s="30"/>
      <c r="B68" s="56"/>
      <c r="C68" s="46" t="s">
        <v>6434</v>
      </c>
      <c r="D68" s="63"/>
      <c r="E68" s="63"/>
      <c r="F68" s="79"/>
      <c r="G68" s="85" t="s">
        <v>6257</v>
      </c>
      <c r="H68" s="85"/>
      <c r="I68" s="85"/>
      <c r="J68" s="89"/>
      <c r="K68" s="107">
        <f>'要綱様式1-2'!Y63</f>
        <v>0</v>
      </c>
      <c r="L68" s="116">
        <v>0</v>
      </c>
      <c r="M68" s="107">
        <f>K68-L68</f>
        <v>0</v>
      </c>
      <c r="N68" s="107">
        <f>'要綱様式1-2'!Y63</f>
        <v>0</v>
      </c>
      <c r="O68" s="107">
        <f>ROUNDDOWN(MIN(M68:N68)*3/4,0)</f>
        <v>0</v>
      </c>
      <c r="P68" s="128">
        <f>SUM(O68:O70)</f>
        <v>0</v>
      </c>
      <c r="Q68" s="135">
        <f>IFERROR(VLOOKUP('要綱様式1-2'!B57,リンク先!$C$3:$D$5,2,FALSE),0)</f>
        <v>0</v>
      </c>
      <c r="R68" s="149">
        <f>MIN(P68:Q70)</f>
        <v>0</v>
      </c>
      <c r="S68" s="162"/>
      <c r="T68" s="177"/>
      <c r="U68" s="177"/>
      <c r="V68" s="177"/>
      <c r="W68" s="177"/>
      <c r="X68" s="177"/>
      <c r="Y68" s="177"/>
      <c r="Z68" s="177"/>
      <c r="AA68" s="177"/>
      <c r="AB68" s="177"/>
      <c r="AC68" s="177"/>
      <c r="AD68" s="177"/>
      <c r="AE68" s="177"/>
      <c r="AF68" s="199"/>
    </row>
    <row r="69" spans="1:35" ht="12" hidden="1" customHeight="1">
      <c r="A69" s="30"/>
      <c r="B69" s="56"/>
      <c r="C69" s="49"/>
      <c r="D69" s="64"/>
      <c r="E69" s="64"/>
      <c r="F69" s="80"/>
      <c r="G69" s="87" t="s">
        <v>7274</v>
      </c>
      <c r="H69" s="87"/>
      <c r="I69" s="87"/>
      <c r="J69" s="92"/>
      <c r="K69" s="108">
        <f>'要綱様式1-2'!Y64</f>
        <v>0</v>
      </c>
      <c r="L69" s="117">
        <v>0</v>
      </c>
      <c r="M69" s="107">
        <f>K69-L69</f>
        <v>0</v>
      </c>
      <c r="N69" s="107">
        <f>'要綱様式1-2'!Y64</f>
        <v>0</v>
      </c>
      <c r="O69" s="108">
        <f>ROUNDDOWN(MIN(M69:N69)*2/3,0)</f>
        <v>0</v>
      </c>
      <c r="P69" s="131"/>
      <c r="Q69" s="137"/>
      <c r="R69" s="151"/>
      <c r="S69" s="162"/>
      <c r="T69" s="177"/>
      <c r="U69" s="177"/>
      <c r="V69" s="177"/>
      <c r="W69" s="177"/>
      <c r="X69" s="177"/>
      <c r="Y69" s="177"/>
      <c r="Z69" s="177"/>
      <c r="AA69" s="177"/>
      <c r="AB69" s="177"/>
      <c r="AC69" s="177"/>
      <c r="AD69" s="177"/>
      <c r="AE69" s="177"/>
      <c r="AF69" s="199"/>
      <c r="AG69" s="209"/>
    </row>
    <row r="70" spans="1:35" ht="12" hidden="1" customHeight="1">
      <c r="A70" s="30"/>
      <c r="B70" s="56"/>
      <c r="C70" s="70"/>
      <c r="D70" s="73"/>
      <c r="E70" s="73"/>
      <c r="F70" s="84"/>
      <c r="G70" s="88" t="s">
        <v>1395</v>
      </c>
      <c r="H70" s="88"/>
      <c r="I70" s="88"/>
      <c r="J70" s="93"/>
      <c r="K70" s="105">
        <f>'要綱様式1-2'!Y65</f>
        <v>0</v>
      </c>
      <c r="L70" s="118">
        <v>0</v>
      </c>
      <c r="M70" s="105">
        <f>K70-L70</f>
        <v>0</v>
      </c>
      <c r="N70" s="105">
        <f>'要綱様式1-2'!Y65</f>
        <v>0</v>
      </c>
      <c r="O70" s="105">
        <f>ROUNDDOWN(MIN(M70:N70)*1/2,0)</f>
        <v>0</v>
      </c>
      <c r="P70" s="129"/>
      <c r="Q70" s="136"/>
      <c r="R70" s="150"/>
      <c r="S70" s="163" t="s">
        <v>7294</v>
      </c>
      <c r="T70" s="178"/>
      <c r="U70" s="178"/>
      <c r="V70" s="187" t="s">
        <v>2886</v>
      </c>
      <c r="W70" s="187"/>
      <c r="X70" s="189" t="s">
        <v>7258</v>
      </c>
      <c r="Y70" s="189"/>
      <c r="Z70" s="191"/>
      <c r="AA70" s="191"/>
      <c r="AB70" s="189" t="s">
        <v>7259</v>
      </c>
      <c r="AC70" s="189"/>
      <c r="AD70" s="191"/>
      <c r="AE70" s="191"/>
      <c r="AF70" s="200" t="s">
        <v>4755</v>
      </c>
    </row>
    <row r="71" spans="1:35" ht="12" hidden="1" customHeight="1">
      <c r="A71" s="30"/>
      <c r="B71" s="57"/>
      <c r="C71" s="69" t="s">
        <v>2812</v>
      </c>
      <c r="D71" s="72"/>
      <c r="E71" s="72"/>
      <c r="F71" s="83"/>
      <c r="G71" s="61" t="str">
        <f>'要綱様式1-2'!Q66</f>
        <v/>
      </c>
      <c r="H71" s="61"/>
      <c r="I71" s="61"/>
      <c r="J71" s="91"/>
      <c r="K71" s="106">
        <f>'要綱様式1-2'!Y66</f>
        <v>0</v>
      </c>
      <c r="L71" s="119">
        <v>0</v>
      </c>
      <c r="M71" s="103">
        <f>K71-L71</f>
        <v>0</v>
      </c>
      <c r="N71" s="106">
        <f>'要綱様式1-2'!Y66</f>
        <v>0</v>
      </c>
      <c r="O71" s="106">
        <f>IF(G71="連携コース",ROUNDDOWN(MIN(M71:N71)*2/3,0),ROUNDDOWN(MIN(M71:N71)*1/2,0))</f>
        <v>0</v>
      </c>
      <c r="P71" s="103"/>
      <c r="Q71" s="140">
        <f>IF(G71="連携コース",Z70*400000+AD70*200000+AA71*2/3,Z70*300000+AD70*150000+AA71*1/2)</f>
        <v>0</v>
      </c>
      <c r="R71" s="153">
        <f>MIN(O71:Q71)</f>
        <v>0</v>
      </c>
      <c r="S71" s="164" t="s">
        <v>2251</v>
      </c>
      <c r="T71" s="179"/>
      <c r="U71" s="179"/>
      <c r="V71" s="188" t="s">
        <v>2886</v>
      </c>
      <c r="W71" s="188"/>
      <c r="X71" s="190" t="s">
        <v>5189</v>
      </c>
      <c r="Y71" s="190"/>
      <c r="Z71" s="190"/>
      <c r="AA71" s="192"/>
      <c r="AB71" s="192"/>
      <c r="AC71" s="192"/>
      <c r="AD71" s="192"/>
      <c r="AE71" s="193" t="s">
        <v>7277</v>
      </c>
      <c r="AF71" s="201"/>
      <c r="AI71" s="212" t="s">
        <v>3512</v>
      </c>
    </row>
    <row r="72" spans="1:35" ht="13.5" hidden="1" customHeight="1">
      <c r="A72" s="34"/>
      <c r="B72" s="54" t="s">
        <v>6438</v>
      </c>
      <c r="C72" s="67" t="str">
        <f>IF('要綱様式1-2'!A67="","",'要綱様式1-2'!A67)</f>
        <v/>
      </c>
      <c r="D72" s="67"/>
      <c r="E72" s="67"/>
      <c r="F72" s="67"/>
      <c r="G72" s="67"/>
      <c r="H72" s="67"/>
      <c r="I72" s="67"/>
      <c r="J72" s="94"/>
      <c r="K72" s="106">
        <f>K73+K77</f>
        <v>0</v>
      </c>
      <c r="L72" s="106">
        <f>L73+L77</f>
        <v>0</v>
      </c>
      <c r="M72" s="106">
        <f>M73+M77</f>
        <v>0</v>
      </c>
      <c r="N72" s="106">
        <f>N73+N77</f>
        <v>0</v>
      </c>
      <c r="O72" s="106">
        <f>O73+O77</f>
        <v>0</v>
      </c>
      <c r="P72" s="106"/>
      <c r="Q72" s="134"/>
      <c r="R72" s="102">
        <f>R73+R77</f>
        <v>0</v>
      </c>
      <c r="S72" s="166"/>
      <c r="T72" s="181"/>
      <c r="U72" s="181"/>
      <c r="V72" s="181"/>
      <c r="W72" s="181"/>
      <c r="X72" s="181"/>
      <c r="Y72" s="181"/>
      <c r="Z72" s="181"/>
      <c r="AA72" s="181"/>
      <c r="AB72" s="181"/>
      <c r="AC72" s="181"/>
      <c r="AD72" s="181"/>
      <c r="AE72" s="181"/>
      <c r="AF72" s="203"/>
    </row>
    <row r="73" spans="1:35" ht="13.5" hidden="1" customHeight="1">
      <c r="A73" s="31"/>
      <c r="B73" s="55"/>
      <c r="C73" s="68" t="s">
        <v>7275</v>
      </c>
      <c r="D73" s="67"/>
      <c r="E73" s="67"/>
      <c r="F73" s="67"/>
      <c r="G73" s="67"/>
      <c r="H73" s="67"/>
      <c r="I73" s="67"/>
      <c r="J73" s="94"/>
      <c r="K73" s="103">
        <f>SUM(K74:K76)</f>
        <v>0</v>
      </c>
      <c r="L73" s="103">
        <f>SUM(L74:L76)</f>
        <v>0</v>
      </c>
      <c r="M73" s="103">
        <f>SUM(M74:M76)</f>
        <v>0</v>
      </c>
      <c r="N73" s="103">
        <f>SUM(N74:N76)</f>
        <v>0</v>
      </c>
      <c r="O73" s="103">
        <f>SUM(O74:O76)</f>
        <v>0</v>
      </c>
      <c r="P73" s="103"/>
      <c r="Q73" s="134"/>
      <c r="R73" s="103">
        <f>ROUNDDOWN(SUM(R74:R76),-3)</f>
        <v>0</v>
      </c>
      <c r="S73" s="168"/>
      <c r="T73" s="183"/>
      <c r="U73" s="183"/>
      <c r="V73" s="183"/>
      <c r="W73" s="183"/>
      <c r="X73" s="183"/>
      <c r="Y73" s="183"/>
      <c r="Z73" s="183"/>
      <c r="AA73" s="183"/>
      <c r="AB73" s="183"/>
      <c r="AC73" s="183"/>
      <c r="AD73" s="183"/>
      <c r="AE73" s="183"/>
      <c r="AF73" s="205"/>
      <c r="AG73" s="209"/>
    </row>
    <row r="74" spans="1:35" ht="13.5" hidden="1" customHeight="1">
      <c r="A74" s="31"/>
      <c r="B74" s="55"/>
      <c r="C74" s="46" t="s">
        <v>6434</v>
      </c>
      <c r="D74" s="63"/>
      <c r="E74" s="63"/>
      <c r="F74" s="79"/>
      <c r="G74" s="85" t="s">
        <v>7274</v>
      </c>
      <c r="H74" s="85"/>
      <c r="I74" s="85"/>
      <c r="J74" s="89"/>
      <c r="K74" s="104">
        <f>'要綱様式1-2'!R69</f>
        <v>0</v>
      </c>
      <c r="L74" s="114">
        <v>0</v>
      </c>
      <c r="M74" s="104">
        <f>K74-L74</f>
        <v>0</v>
      </c>
      <c r="N74" s="104">
        <f>'要綱様式1-2'!Y69</f>
        <v>0</v>
      </c>
      <c r="O74" s="125">
        <f>ROUNDDOWN(MIN(M74:N74)*2/3,0)</f>
        <v>0</v>
      </c>
      <c r="P74" s="128">
        <f>SUM(O74:O75)</f>
        <v>0</v>
      </c>
      <c r="Q74" s="135">
        <f>IFERROR(VLOOKUP('要綱様式1-2'!B67,リンク先!$C$6:$D$8,2,FALSE),0)</f>
        <v>0</v>
      </c>
      <c r="R74" s="149">
        <f>MIN(P74:Q75)</f>
        <v>0</v>
      </c>
      <c r="S74" s="162"/>
      <c r="T74" s="177"/>
      <c r="U74" s="177"/>
      <c r="V74" s="177"/>
      <c r="W74" s="177"/>
      <c r="X74" s="177"/>
      <c r="Y74" s="177"/>
      <c r="Z74" s="177"/>
      <c r="AA74" s="177"/>
      <c r="AB74" s="177"/>
      <c r="AC74" s="177"/>
      <c r="AD74" s="177"/>
      <c r="AE74" s="177"/>
      <c r="AF74" s="199"/>
      <c r="AG74" s="209"/>
    </row>
    <row r="75" spans="1:35" ht="13.5" hidden="1" customHeight="1">
      <c r="A75" s="31"/>
      <c r="B75" s="55"/>
      <c r="C75" s="50"/>
      <c r="D75" s="65"/>
      <c r="E75" s="65"/>
      <c r="F75" s="81"/>
      <c r="G75" s="86" t="s">
        <v>1395</v>
      </c>
      <c r="H75" s="86"/>
      <c r="I75" s="86"/>
      <c r="J75" s="90"/>
      <c r="K75" s="105">
        <f>'要綱様式1-2'!R70</f>
        <v>0</v>
      </c>
      <c r="L75" s="115">
        <v>0</v>
      </c>
      <c r="M75" s="105">
        <f>K75-L75</f>
        <v>0</v>
      </c>
      <c r="N75" s="105">
        <f>'要綱様式1-2'!Y70</f>
        <v>0</v>
      </c>
      <c r="O75" s="105">
        <f>ROUNDDOWN(MIN(M75:N75)*1/2,0)</f>
        <v>0</v>
      </c>
      <c r="P75" s="129"/>
      <c r="Q75" s="136"/>
      <c r="R75" s="150"/>
      <c r="S75" s="162"/>
      <c r="T75" s="177"/>
      <c r="U75" s="177"/>
      <c r="V75" s="177"/>
      <c r="W75" s="177"/>
      <c r="X75" s="177"/>
      <c r="Y75" s="177"/>
      <c r="Z75" s="177"/>
      <c r="AA75" s="177"/>
      <c r="AB75" s="177"/>
      <c r="AC75" s="177"/>
      <c r="AD75" s="177"/>
      <c r="AE75" s="177"/>
      <c r="AF75" s="199"/>
      <c r="AG75" s="209"/>
    </row>
    <row r="76" spans="1:35" ht="13.5" hidden="1" customHeight="1">
      <c r="A76" s="31"/>
      <c r="B76" s="56"/>
      <c r="C76" s="69" t="s">
        <v>2812</v>
      </c>
      <c r="D76" s="72"/>
      <c r="E76" s="72"/>
      <c r="F76" s="83"/>
      <c r="G76" s="61" t="str">
        <f>'要綱様式1-2'!Q71</f>
        <v/>
      </c>
      <c r="H76" s="61"/>
      <c r="I76" s="61"/>
      <c r="J76" s="91"/>
      <c r="K76" s="105">
        <f>'要綱様式1-2'!R71</f>
        <v>0</v>
      </c>
      <c r="L76" s="115">
        <v>0</v>
      </c>
      <c r="M76" s="105">
        <f>K76-L76</f>
        <v>0</v>
      </c>
      <c r="N76" s="105">
        <f>'要綱様式1-2'!Y71</f>
        <v>0</v>
      </c>
      <c r="O76" s="105">
        <f>ROUNDDOWN(MIN(M76:N76)*1/2,0)</f>
        <v>0</v>
      </c>
      <c r="P76" s="130"/>
      <c r="Q76" s="136">
        <f>Z80*300000+AD80*150000+AA81*1/2</f>
        <v>0</v>
      </c>
      <c r="R76" s="150">
        <f>MIN(O76:Q76)</f>
        <v>0</v>
      </c>
      <c r="S76" s="162"/>
      <c r="T76" s="177"/>
      <c r="U76" s="177"/>
      <c r="V76" s="177"/>
      <c r="W76" s="177"/>
      <c r="X76" s="177"/>
      <c r="Y76" s="177"/>
      <c r="Z76" s="177"/>
      <c r="AA76" s="177"/>
      <c r="AB76" s="177"/>
      <c r="AC76" s="177"/>
      <c r="AD76" s="177"/>
      <c r="AE76" s="177"/>
      <c r="AF76" s="199"/>
      <c r="AG76" s="209"/>
    </row>
    <row r="77" spans="1:35" ht="13.5" hidden="1" customHeight="1">
      <c r="A77" s="31"/>
      <c r="B77" s="56"/>
      <c r="C77" s="68" t="s">
        <v>7276</v>
      </c>
      <c r="D77" s="67"/>
      <c r="E77" s="67"/>
      <c r="F77" s="67"/>
      <c r="G77" s="67"/>
      <c r="H77" s="67"/>
      <c r="I77" s="67"/>
      <c r="J77" s="94"/>
      <c r="K77" s="106">
        <f>SUM(K78:K81)</f>
        <v>0</v>
      </c>
      <c r="L77" s="106">
        <f>SUM(L78:L81)</f>
        <v>0</v>
      </c>
      <c r="M77" s="106">
        <f>SUM(M78:M81)</f>
        <v>0</v>
      </c>
      <c r="N77" s="106">
        <f>SUM(N78:N81)</f>
        <v>0</v>
      </c>
      <c r="O77" s="106">
        <f>SUM(O78:O81)</f>
        <v>0</v>
      </c>
      <c r="P77" s="103"/>
      <c r="Q77" s="134"/>
      <c r="R77" s="106">
        <f>ROUNDDOWN(SUM(R78:R81),-3)</f>
        <v>0</v>
      </c>
      <c r="S77" s="162"/>
      <c r="T77" s="177"/>
      <c r="U77" s="177"/>
      <c r="V77" s="177"/>
      <c r="W77" s="177"/>
      <c r="X77" s="177"/>
      <c r="Y77" s="177"/>
      <c r="Z77" s="177"/>
      <c r="AA77" s="177"/>
      <c r="AB77" s="177"/>
      <c r="AC77" s="177"/>
      <c r="AD77" s="177"/>
      <c r="AE77" s="177"/>
      <c r="AF77" s="199"/>
    </row>
    <row r="78" spans="1:35" ht="13.5" hidden="1" customHeight="1">
      <c r="A78" s="30"/>
      <c r="B78" s="56"/>
      <c r="C78" s="46" t="s">
        <v>6434</v>
      </c>
      <c r="D78" s="63"/>
      <c r="E78" s="63"/>
      <c r="F78" s="79"/>
      <c r="G78" s="85" t="s">
        <v>6257</v>
      </c>
      <c r="H78" s="85"/>
      <c r="I78" s="85"/>
      <c r="J78" s="89"/>
      <c r="K78" s="107">
        <f>'要綱様式1-2'!Y73</f>
        <v>0</v>
      </c>
      <c r="L78" s="116">
        <v>0</v>
      </c>
      <c r="M78" s="107">
        <f>K78-L78</f>
        <v>0</v>
      </c>
      <c r="N78" s="107">
        <f>'要綱様式1-2'!Y73</f>
        <v>0</v>
      </c>
      <c r="O78" s="107">
        <f>ROUNDDOWN(MIN(M78:N78)*3/4,0)</f>
        <v>0</v>
      </c>
      <c r="P78" s="128">
        <f>SUM(O78:O80)</f>
        <v>0</v>
      </c>
      <c r="Q78" s="135">
        <f>IFERROR(VLOOKUP('要綱様式1-2'!B67,リンク先!$C$3:$D$5,2,FALSE),0)</f>
        <v>0</v>
      </c>
      <c r="R78" s="149">
        <f>MIN(P78:Q80)</f>
        <v>0</v>
      </c>
      <c r="S78" s="162"/>
      <c r="T78" s="177"/>
      <c r="U78" s="177"/>
      <c r="V78" s="177"/>
      <c r="W78" s="177"/>
      <c r="X78" s="177"/>
      <c r="Y78" s="177"/>
      <c r="Z78" s="177"/>
      <c r="AA78" s="177"/>
      <c r="AB78" s="177"/>
      <c r="AC78" s="177"/>
      <c r="AD78" s="177"/>
      <c r="AE78" s="177"/>
      <c r="AF78" s="199"/>
    </row>
    <row r="79" spans="1:35" ht="13.5" hidden="1" customHeight="1">
      <c r="A79" s="30"/>
      <c r="B79" s="56"/>
      <c r="C79" s="49"/>
      <c r="D79" s="64"/>
      <c r="E79" s="64"/>
      <c r="F79" s="80"/>
      <c r="G79" s="87" t="s">
        <v>7274</v>
      </c>
      <c r="H79" s="87"/>
      <c r="I79" s="87"/>
      <c r="J79" s="92"/>
      <c r="K79" s="108">
        <f>'要綱様式1-2'!Y74</f>
        <v>0</v>
      </c>
      <c r="L79" s="117">
        <v>0</v>
      </c>
      <c r="M79" s="107">
        <f>K79-L79</f>
        <v>0</v>
      </c>
      <c r="N79" s="107">
        <f>'要綱様式1-2'!Y74</f>
        <v>0</v>
      </c>
      <c r="O79" s="108">
        <f>ROUNDDOWN(MIN(M79:N79)*2/3,0)</f>
        <v>0</v>
      </c>
      <c r="P79" s="131"/>
      <c r="Q79" s="137"/>
      <c r="R79" s="151"/>
      <c r="S79" s="162"/>
      <c r="T79" s="177"/>
      <c r="U79" s="177"/>
      <c r="V79" s="177"/>
      <c r="W79" s="177"/>
      <c r="X79" s="177"/>
      <c r="Y79" s="177"/>
      <c r="Z79" s="177"/>
      <c r="AA79" s="177"/>
      <c r="AB79" s="177"/>
      <c r="AC79" s="177"/>
      <c r="AD79" s="177"/>
      <c r="AE79" s="177"/>
      <c r="AF79" s="199"/>
      <c r="AG79" s="209"/>
    </row>
    <row r="80" spans="1:35" ht="13.5" hidden="1" customHeight="1">
      <c r="A80" s="30"/>
      <c r="B80" s="56"/>
      <c r="C80" s="70"/>
      <c r="D80" s="73"/>
      <c r="E80" s="73"/>
      <c r="F80" s="84"/>
      <c r="G80" s="88" t="s">
        <v>1395</v>
      </c>
      <c r="H80" s="88"/>
      <c r="I80" s="88"/>
      <c r="J80" s="93"/>
      <c r="K80" s="105">
        <f>'要綱様式1-2'!Y75</f>
        <v>0</v>
      </c>
      <c r="L80" s="118">
        <v>0</v>
      </c>
      <c r="M80" s="105">
        <f>K80-L80</f>
        <v>0</v>
      </c>
      <c r="N80" s="105">
        <f>'要綱様式1-2'!Y75</f>
        <v>0</v>
      </c>
      <c r="O80" s="105">
        <f>ROUNDDOWN(MIN(M80:N80)*1/2,0)</f>
        <v>0</v>
      </c>
      <c r="P80" s="129"/>
      <c r="Q80" s="136"/>
      <c r="R80" s="150"/>
      <c r="S80" s="163" t="s">
        <v>7294</v>
      </c>
      <c r="T80" s="178"/>
      <c r="U80" s="178"/>
      <c r="V80" s="187" t="s">
        <v>2886</v>
      </c>
      <c r="W80" s="187"/>
      <c r="X80" s="189" t="s">
        <v>7258</v>
      </c>
      <c r="Y80" s="189"/>
      <c r="Z80" s="191"/>
      <c r="AA80" s="191"/>
      <c r="AB80" s="189" t="s">
        <v>7259</v>
      </c>
      <c r="AC80" s="189"/>
      <c r="AD80" s="191"/>
      <c r="AE80" s="191"/>
      <c r="AF80" s="200" t="s">
        <v>4755</v>
      </c>
    </row>
    <row r="81" spans="1:33" ht="13.5" hidden="1" customHeight="1">
      <c r="A81" s="30"/>
      <c r="B81" s="57"/>
      <c r="C81" s="69" t="s">
        <v>2812</v>
      </c>
      <c r="D81" s="72"/>
      <c r="E81" s="72"/>
      <c r="F81" s="83"/>
      <c r="G81" s="61" t="str">
        <f>'要綱様式1-2'!Q76</f>
        <v/>
      </c>
      <c r="H81" s="61"/>
      <c r="I81" s="61"/>
      <c r="J81" s="91"/>
      <c r="K81" s="106">
        <f>'要綱様式1-2'!Y76</f>
        <v>0</v>
      </c>
      <c r="L81" s="119">
        <v>0</v>
      </c>
      <c r="M81" s="103">
        <f>K81-L81</f>
        <v>0</v>
      </c>
      <c r="N81" s="106">
        <f>'要綱様式1-2'!Y76</f>
        <v>0</v>
      </c>
      <c r="O81" s="106">
        <f>IF(G81="連携コース",ROUNDDOWN(MIN(M81:N81)*2/3,0),ROUNDDOWN(MIN(M81:N81)*1/2,0))</f>
        <v>0</v>
      </c>
      <c r="P81" s="103"/>
      <c r="Q81" s="140">
        <f>IF(G81="連携コース",Z80*400000+AD80*200000+AA81*2/3,Z80*300000+AD80*150000+AA81*1/2)</f>
        <v>0</v>
      </c>
      <c r="R81" s="153">
        <f>MIN(O81:Q81)</f>
        <v>0</v>
      </c>
      <c r="S81" s="164" t="s">
        <v>2251</v>
      </c>
      <c r="T81" s="179"/>
      <c r="U81" s="179"/>
      <c r="V81" s="188" t="s">
        <v>2886</v>
      </c>
      <c r="W81" s="188"/>
      <c r="X81" s="190" t="s">
        <v>5189</v>
      </c>
      <c r="Y81" s="190"/>
      <c r="Z81" s="190"/>
      <c r="AA81" s="192"/>
      <c r="AB81" s="192"/>
      <c r="AC81" s="192"/>
      <c r="AD81" s="192"/>
      <c r="AE81" s="193" t="s">
        <v>7277</v>
      </c>
      <c r="AF81" s="201"/>
    </row>
    <row r="82" spans="1:33" ht="13.5" hidden="1" customHeight="1">
      <c r="A82" s="34"/>
      <c r="B82" s="54" t="s">
        <v>3987</v>
      </c>
      <c r="C82" s="67" t="str">
        <f>IF('要綱様式1-2'!A77="","",'要綱様式1-2'!A77)</f>
        <v/>
      </c>
      <c r="D82" s="67"/>
      <c r="E82" s="67"/>
      <c r="F82" s="67"/>
      <c r="G82" s="67"/>
      <c r="H82" s="67"/>
      <c r="I82" s="67"/>
      <c r="J82" s="94"/>
      <c r="K82" s="106">
        <f>K83+K87</f>
        <v>0</v>
      </c>
      <c r="L82" s="106">
        <f>L83+L87</f>
        <v>0</v>
      </c>
      <c r="M82" s="106">
        <f>M83+M87</f>
        <v>0</v>
      </c>
      <c r="N82" s="106">
        <f>N83+N87</f>
        <v>0</v>
      </c>
      <c r="O82" s="106">
        <f>O83+O87</f>
        <v>0</v>
      </c>
      <c r="P82" s="106"/>
      <c r="Q82" s="134"/>
      <c r="R82" s="102">
        <f>R83+R87</f>
        <v>0</v>
      </c>
      <c r="S82" s="166"/>
      <c r="T82" s="181"/>
      <c r="U82" s="181"/>
      <c r="V82" s="181"/>
      <c r="W82" s="181"/>
      <c r="X82" s="181"/>
      <c r="Y82" s="181"/>
      <c r="Z82" s="181"/>
      <c r="AA82" s="181"/>
      <c r="AB82" s="181"/>
      <c r="AC82" s="181"/>
      <c r="AD82" s="181"/>
      <c r="AE82" s="181"/>
      <c r="AF82" s="203"/>
    </row>
    <row r="83" spans="1:33" ht="13.5" hidden="1" customHeight="1">
      <c r="A83" s="31"/>
      <c r="B83" s="55"/>
      <c r="C83" s="68" t="s">
        <v>7275</v>
      </c>
      <c r="D83" s="67"/>
      <c r="E83" s="67"/>
      <c r="F83" s="67"/>
      <c r="G83" s="67"/>
      <c r="H83" s="67"/>
      <c r="I83" s="67"/>
      <c r="J83" s="94"/>
      <c r="K83" s="103">
        <f>SUM(K84:K86)</f>
        <v>0</v>
      </c>
      <c r="L83" s="103">
        <f>SUM(L84:L86)</f>
        <v>0</v>
      </c>
      <c r="M83" s="103">
        <f>SUM(M84:M86)</f>
        <v>0</v>
      </c>
      <c r="N83" s="103">
        <f>SUM(N84:N86)</f>
        <v>0</v>
      </c>
      <c r="O83" s="103">
        <f>SUM(O84:O86)</f>
        <v>0</v>
      </c>
      <c r="P83" s="103"/>
      <c r="Q83" s="134"/>
      <c r="R83" s="103">
        <f>ROUNDDOWN(SUM(R84:R86),-3)</f>
        <v>0</v>
      </c>
      <c r="S83" s="168"/>
      <c r="T83" s="183"/>
      <c r="U83" s="183"/>
      <c r="V83" s="183"/>
      <c r="W83" s="183"/>
      <c r="X83" s="183"/>
      <c r="Y83" s="183"/>
      <c r="Z83" s="183"/>
      <c r="AA83" s="183"/>
      <c r="AB83" s="183"/>
      <c r="AC83" s="183"/>
      <c r="AD83" s="183"/>
      <c r="AE83" s="183"/>
      <c r="AF83" s="205"/>
      <c r="AG83" s="209"/>
    </row>
    <row r="84" spans="1:33" ht="13.5" hidden="1" customHeight="1">
      <c r="A84" s="31"/>
      <c r="B84" s="55"/>
      <c r="C84" s="46" t="s">
        <v>6434</v>
      </c>
      <c r="D84" s="63"/>
      <c r="E84" s="63"/>
      <c r="F84" s="79"/>
      <c r="G84" s="85" t="s">
        <v>7274</v>
      </c>
      <c r="H84" s="85"/>
      <c r="I84" s="85"/>
      <c r="J84" s="89"/>
      <c r="K84" s="104">
        <f>'要綱様式1-2'!R79</f>
        <v>0</v>
      </c>
      <c r="L84" s="114">
        <v>0</v>
      </c>
      <c r="M84" s="104">
        <f>K84-L84</f>
        <v>0</v>
      </c>
      <c r="N84" s="104">
        <f>'要綱様式1-2'!Y79</f>
        <v>0</v>
      </c>
      <c r="O84" s="125">
        <f>ROUNDDOWN(MIN(M84:N84)*2/3,0)</f>
        <v>0</v>
      </c>
      <c r="P84" s="128">
        <f>SUM(O84:O85)</f>
        <v>0</v>
      </c>
      <c r="Q84" s="135">
        <f>IFERROR(VLOOKUP('要綱様式1-2'!B77,リンク先!$C$6:$D$8,2,FALSE),0)</f>
        <v>0</v>
      </c>
      <c r="R84" s="149">
        <f>MIN(P84:Q85)</f>
        <v>0</v>
      </c>
      <c r="S84" s="162"/>
      <c r="T84" s="177"/>
      <c r="U84" s="177"/>
      <c r="V84" s="177"/>
      <c r="W84" s="177"/>
      <c r="X84" s="177"/>
      <c r="Y84" s="177"/>
      <c r="Z84" s="177"/>
      <c r="AA84" s="177"/>
      <c r="AB84" s="177"/>
      <c r="AC84" s="177"/>
      <c r="AD84" s="177"/>
      <c r="AE84" s="177"/>
      <c r="AF84" s="199"/>
      <c r="AG84" s="209"/>
    </row>
    <row r="85" spans="1:33" ht="13.5" hidden="1" customHeight="1">
      <c r="A85" s="31"/>
      <c r="B85" s="55"/>
      <c r="C85" s="50"/>
      <c r="D85" s="65"/>
      <c r="E85" s="65"/>
      <c r="F85" s="81"/>
      <c r="G85" s="86" t="s">
        <v>1395</v>
      </c>
      <c r="H85" s="86"/>
      <c r="I85" s="86"/>
      <c r="J85" s="90"/>
      <c r="K85" s="105">
        <f>'要綱様式1-2'!R80</f>
        <v>0</v>
      </c>
      <c r="L85" s="115">
        <v>0</v>
      </c>
      <c r="M85" s="105">
        <f>K85-L85</f>
        <v>0</v>
      </c>
      <c r="N85" s="105">
        <f>'要綱様式1-2'!Y80</f>
        <v>0</v>
      </c>
      <c r="O85" s="105">
        <f>ROUNDDOWN(MIN(M85:N85)*1/2,0)</f>
        <v>0</v>
      </c>
      <c r="P85" s="129"/>
      <c r="Q85" s="136"/>
      <c r="R85" s="150"/>
      <c r="S85" s="162"/>
      <c r="T85" s="177"/>
      <c r="U85" s="177"/>
      <c r="V85" s="177"/>
      <c r="W85" s="177"/>
      <c r="X85" s="177"/>
      <c r="Y85" s="177"/>
      <c r="Z85" s="177"/>
      <c r="AA85" s="177"/>
      <c r="AB85" s="177"/>
      <c r="AC85" s="177"/>
      <c r="AD85" s="177"/>
      <c r="AE85" s="177"/>
      <c r="AF85" s="199"/>
      <c r="AG85" s="209"/>
    </row>
    <row r="86" spans="1:33" ht="13.5" hidden="1" customHeight="1">
      <c r="A86" s="31"/>
      <c r="B86" s="56"/>
      <c r="C86" s="69" t="s">
        <v>2812</v>
      </c>
      <c r="D86" s="72"/>
      <c r="E86" s="72"/>
      <c r="F86" s="83"/>
      <c r="G86" s="61" t="str">
        <f>'要綱様式1-2'!Q81</f>
        <v/>
      </c>
      <c r="H86" s="61"/>
      <c r="I86" s="61"/>
      <c r="J86" s="91"/>
      <c r="K86" s="105">
        <f>'要綱様式1-2'!R81</f>
        <v>0</v>
      </c>
      <c r="L86" s="115">
        <v>0</v>
      </c>
      <c r="M86" s="105">
        <f>K86-L86</f>
        <v>0</v>
      </c>
      <c r="N86" s="105">
        <f>'要綱様式1-2'!Y81</f>
        <v>0</v>
      </c>
      <c r="O86" s="105">
        <f>ROUNDDOWN(MIN(M86:N86)*1/2,0)</f>
        <v>0</v>
      </c>
      <c r="P86" s="130"/>
      <c r="Q86" s="136">
        <f>Z90*300000+AD90*150000+AA91*1/2</f>
        <v>0</v>
      </c>
      <c r="R86" s="150">
        <f>MIN(O86:Q86)</f>
        <v>0</v>
      </c>
      <c r="S86" s="162"/>
      <c r="T86" s="177"/>
      <c r="U86" s="177"/>
      <c r="V86" s="177"/>
      <c r="W86" s="177"/>
      <c r="X86" s="177"/>
      <c r="Y86" s="177"/>
      <c r="Z86" s="177"/>
      <c r="AA86" s="177"/>
      <c r="AB86" s="177"/>
      <c r="AC86" s="177"/>
      <c r="AD86" s="177"/>
      <c r="AE86" s="177"/>
      <c r="AF86" s="199"/>
      <c r="AG86" s="209"/>
    </row>
    <row r="87" spans="1:33" ht="13.5" hidden="1" customHeight="1">
      <c r="A87" s="31"/>
      <c r="B87" s="56"/>
      <c r="C87" s="68" t="s">
        <v>7276</v>
      </c>
      <c r="D87" s="67"/>
      <c r="E87" s="67"/>
      <c r="F87" s="67"/>
      <c r="G87" s="67"/>
      <c r="H87" s="67"/>
      <c r="I87" s="67"/>
      <c r="J87" s="94"/>
      <c r="K87" s="106">
        <f>SUM(K88:K91)</f>
        <v>0</v>
      </c>
      <c r="L87" s="106">
        <f>SUM(L88:L91)</f>
        <v>0</v>
      </c>
      <c r="M87" s="106">
        <f>SUM(M88:M91)</f>
        <v>0</v>
      </c>
      <c r="N87" s="106">
        <f>SUM(N88:N91)</f>
        <v>0</v>
      </c>
      <c r="O87" s="106">
        <f>SUM(O88:O91)</f>
        <v>0</v>
      </c>
      <c r="P87" s="103"/>
      <c r="Q87" s="134"/>
      <c r="R87" s="106">
        <f>ROUNDDOWN(SUM(R88:R91),-3)</f>
        <v>0</v>
      </c>
      <c r="S87" s="162"/>
      <c r="T87" s="177"/>
      <c r="U87" s="177"/>
      <c r="V87" s="177"/>
      <c r="W87" s="177"/>
      <c r="X87" s="177"/>
      <c r="Y87" s="177"/>
      <c r="Z87" s="177"/>
      <c r="AA87" s="177"/>
      <c r="AB87" s="177"/>
      <c r="AC87" s="177"/>
      <c r="AD87" s="177"/>
      <c r="AE87" s="177"/>
      <c r="AF87" s="199"/>
    </row>
    <row r="88" spans="1:33" ht="13.5" hidden="1" customHeight="1">
      <c r="A88" s="30"/>
      <c r="B88" s="56"/>
      <c r="C88" s="46" t="s">
        <v>6434</v>
      </c>
      <c r="D88" s="63"/>
      <c r="E88" s="63"/>
      <c r="F88" s="79"/>
      <c r="G88" s="85" t="s">
        <v>6257</v>
      </c>
      <c r="H88" s="85"/>
      <c r="I88" s="85"/>
      <c r="J88" s="89"/>
      <c r="K88" s="107">
        <f>'要綱様式1-2'!Y83</f>
        <v>0</v>
      </c>
      <c r="L88" s="116">
        <v>0</v>
      </c>
      <c r="M88" s="107">
        <f>K88-L88</f>
        <v>0</v>
      </c>
      <c r="N88" s="107">
        <f>'要綱様式1-2'!Y83</f>
        <v>0</v>
      </c>
      <c r="O88" s="107">
        <f>ROUNDDOWN(MIN(M88:N88)*3/4,0)</f>
        <v>0</v>
      </c>
      <c r="P88" s="128">
        <f>SUM(O88:O90)</f>
        <v>0</v>
      </c>
      <c r="Q88" s="135">
        <f>IFERROR(VLOOKUP('要綱様式1-2'!B77,リンク先!$C$3:$D$5,2,FALSE),0)</f>
        <v>0</v>
      </c>
      <c r="R88" s="149">
        <f>MIN(P88:Q90)</f>
        <v>0</v>
      </c>
      <c r="S88" s="162"/>
      <c r="T88" s="177"/>
      <c r="U88" s="177"/>
      <c r="V88" s="177"/>
      <c r="W88" s="177"/>
      <c r="X88" s="177"/>
      <c r="Y88" s="177"/>
      <c r="Z88" s="177"/>
      <c r="AA88" s="177"/>
      <c r="AB88" s="177"/>
      <c r="AC88" s="177"/>
      <c r="AD88" s="177"/>
      <c r="AE88" s="177"/>
      <c r="AF88" s="199"/>
    </row>
    <row r="89" spans="1:33" ht="13.5" hidden="1" customHeight="1">
      <c r="A89" s="30"/>
      <c r="B89" s="56"/>
      <c r="C89" s="49"/>
      <c r="D89" s="64"/>
      <c r="E89" s="64"/>
      <c r="F89" s="80"/>
      <c r="G89" s="87" t="s">
        <v>7274</v>
      </c>
      <c r="H89" s="87"/>
      <c r="I89" s="87"/>
      <c r="J89" s="92"/>
      <c r="K89" s="108">
        <f>'要綱様式1-2'!Y84</f>
        <v>0</v>
      </c>
      <c r="L89" s="117">
        <v>0</v>
      </c>
      <c r="M89" s="107">
        <f>K89-L89</f>
        <v>0</v>
      </c>
      <c r="N89" s="107">
        <f>'要綱様式1-2'!Y84</f>
        <v>0</v>
      </c>
      <c r="O89" s="108">
        <f>ROUNDDOWN(MIN(M89:N89)*2/3,0)</f>
        <v>0</v>
      </c>
      <c r="P89" s="131"/>
      <c r="Q89" s="137"/>
      <c r="R89" s="151"/>
      <c r="S89" s="162"/>
      <c r="T89" s="177"/>
      <c r="U89" s="177"/>
      <c r="V89" s="177"/>
      <c r="W89" s="177"/>
      <c r="X89" s="177"/>
      <c r="Y89" s="177"/>
      <c r="Z89" s="177"/>
      <c r="AA89" s="177"/>
      <c r="AB89" s="177"/>
      <c r="AC89" s="177"/>
      <c r="AD89" s="177"/>
      <c r="AE89" s="177"/>
      <c r="AF89" s="199"/>
      <c r="AG89" s="209"/>
    </row>
    <row r="90" spans="1:33" ht="13.5" hidden="1" customHeight="1">
      <c r="A90" s="30"/>
      <c r="B90" s="56"/>
      <c r="C90" s="70"/>
      <c r="D90" s="73"/>
      <c r="E90" s="73"/>
      <c r="F90" s="84"/>
      <c r="G90" s="88" t="s">
        <v>1395</v>
      </c>
      <c r="H90" s="88"/>
      <c r="I90" s="88"/>
      <c r="J90" s="93"/>
      <c r="K90" s="105">
        <f>'要綱様式1-2'!Y85</f>
        <v>0</v>
      </c>
      <c r="L90" s="118">
        <v>0</v>
      </c>
      <c r="M90" s="105">
        <f>K90-L90</f>
        <v>0</v>
      </c>
      <c r="N90" s="105">
        <f>'要綱様式1-2'!Y85</f>
        <v>0</v>
      </c>
      <c r="O90" s="105">
        <f>ROUNDDOWN(MIN(M90:N90)*1/2,0)</f>
        <v>0</v>
      </c>
      <c r="P90" s="129"/>
      <c r="Q90" s="136"/>
      <c r="R90" s="150"/>
      <c r="S90" s="163" t="s">
        <v>7294</v>
      </c>
      <c r="T90" s="178"/>
      <c r="U90" s="178"/>
      <c r="V90" s="187" t="s">
        <v>2886</v>
      </c>
      <c r="W90" s="187"/>
      <c r="X90" s="189" t="s">
        <v>7258</v>
      </c>
      <c r="Y90" s="189"/>
      <c r="Z90" s="191"/>
      <c r="AA90" s="191"/>
      <c r="AB90" s="189" t="s">
        <v>7259</v>
      </c>
      <c r="AC90" s="189"/>
      <c r="AD90" s="191"/>
      <c r="AE90" s="191"/>
      <c r="AF90" s="200" t="s">
        <v>4755</v>
      </c>
    </row>
    <row r="91" spans="1:33" ht="13.5" hidden="1" customHeight="1">
      <c r="A91" s="30"/>
      <c r="B91" s="57"/>
      <c r="C91" s="69" t="s">
        <v>2812</v>
      </c>
      <c r="D91" s="72"/>
      <c r="E91" s="72"/>
      <c r="F91" s="83"/>
      <c r="G91" s="61" t="str">
        <f>'要綱様式1-2'!Q86</f>
        <v/>
      </c>
      <c r="H91" s="61"/>
      <c r="I91" s="61"/>
      <c r="J91" s="91"/>
      <c r="K91" s="106">
        <f>'要綱様式1-2'!Y86</f>
        <v>0</v>
      </c>
      <c r="L91" s="119">
        <v>0</v>
      </c>
      <c r="M91" s="103">
        <f>K91-L91</f>
        <v>0</v>
      </c>
      <c r="N91" s="106">
        <f>'要綱様式1-2'!Y86</f>
        <v>0</v>
      </c>
      <c r="O91" s="106">
        <f>IF(G91="連携コース",ROUNDDOWN(MIN(M91:N91)*2/3,0),ROUNDDOWN(MIN(M91:N91)*1/2,0))</f>
        <v>0</v>
      </c>
      <c r="P91" s="103"/>
      <c r="Q91" s="140">
        <f>IF(G91="連携コース",Z90*400000+AD90*200000+AA91*2/3,Z90*300000+AD90*150000+AA91*1/2)</f>
        <v>0</v>
      </c>
      <c r="R91" s="153">
        <f>MIN(O91:Q91)</f>
        <v>0</v>
      </c>
      <c r="S91" s="164" t="s">
        <v>2251</v>
      </c>
      <c r="T91" s="179"/>
      <c r="U91" s="179"/>
      <c r="V91" s="188" t="s">
        <v>2886</v>
      </c>
      <c r="W91" s="188"/>
      <c r="X91" s="190" t="s">
        <v>5189</v>
      </c>
      <c r="Y91" s="190"/>
      <c r="Z91" s="190"/>
      <c r="AA91" s="192"/>
      <c r="AB91" s="192"/>
      <c r="AC91" s="192"/>
      <c r="AD91" s="192"/>
      <c r="AE91" s="193" t="s">
        <v>7277</v>
      </c>
      <c r="AF91" s="201"/>
    </row>
    <row r="92" spans="1:33" ht="13.5" hidden="1" customHeight="1">
      <c r="A92" s="34"/>
      <c r="B92" s="54" t="s">
        <v>7247</v>
      </c>
      <c r="C92" s="67" t="str">
        <f>IF('要綱様式1-2'!A87="","",'要綱様式1-2'!A87)</f>
        <v/>
      </c>
      <c r="D92" s="67"/>
      <c r="E92" s="67"/>
      <c r="F92" s="67"/>
      <c r="G92" s="67"/>
      <c r="H92" s="67"/>
      <c r="I92" s="67"/>
      <c r="J92" s="94"/>
      <c r="K92" s="106">
        <f>K93+K97</f>
        <v>0</v>
      </c>
      <c r="L92" s="106">
        <f>L93+L97</f>
        <v>0</v>
      </c>
      <c r="M92" s="106">
        <f>M93+M97</f>
        <v>0</v>
      </c>
      <c r="N92" s="106">
        <f>N93+N97</f>
        <v>0</v>
      </c>
      <c r="O92" s="106">
        <f>O93+O97</f>
        <v>0</v>
      </c>
      <c r="P92" s="106"/>
      <c r="Q92" s="134"/>
      <c r="R92" s="102">
        <f>R93+R97</f>
        <v>0</v>
      </c>
      <c r="S92" s="166"/>
      <c r="T92" s="181"/>
      <c r="U92" s="181"/>
      <c r="V92" s="181"/>
      <c r="W92" s="181"/>
      <c r="X92" s="181"/>
      <c r="Y92" s="181"/>
      <c r="Z92" s="181"/>
      <c r="AA92" s="181"/>
      <c r="AB92" s="181"/>
      <c r="AC92" s="181"/>
      <c r="AD92" s="181"/>
      <c r="AE92" s="181"/>
      <c r="AF92" s="203"/>
    </row>
    <row r="93" spans="1:33" ht="13.5" hidden="1" customHeight="1">
      <c r="A93" s="31"/>
      <c r="B93" s="55"/>
      <c r="C93" s="68" t="s">
        <v>7275</v>
      </c>
      <c r="D93" s="67"/>
      <c r="E93" s="67"/>
      <c r="F93" s="67"/>
      <c r="G93" s="67"/>
      <c r="H93" s="67"/>
      <c r="I93" s="67"/>
      <c r="J93" s="94"/>
      <c r="K93" s="103">
        <f>SUM(K94:K96)</f>
        <v>0</v>
      </c>
      <c r="L93" s="103">
        <f>SUM(L94:L96)</f>
        <v>0</v>
      </c>
      <c r="M93" s="103">
        <f>SUM(M94:M96)</f>
        <v>0</v>
      </c>
      <c r="N93" s="103">
        <f>SUM(N94:N96)</f>
        <v>0</v>
      </c>
      <c r="O93" s="103">
        <f>SUM(O94:O96)</f>
        <v>0</v>
      </c>
      <c r="P93" s="103"/>
      <c r="Q93" s="134"/>
      <c r="R93" s="103">
        <f>ROUNDDOWN(SUM(R94:R96),-3)</f>
        <v>0</v>
      </c>
      <c r="S93" s="168"/>
      <c r="T93" s="183"/>
      <c r="U93" s="183"/>
      <c r="V93" s="183"/>
      <c r="W93" s="183"/>
      <c r="X93" s="183"/>
      <c r="Y93" s="183"/>
      <c r="Z93" s="183"/>
      <c r="AA93" s="183"/>
      <c r="AB93" s="183"/>
      <c r="AC93" s="183"/>
      <c r="AD93" s="183"/>
      <c r="AE93" s="183"/>
      <c r="AF93" s="205"/>
      <c r="AG93" s="209"/>
    </row>
    <row r="94" spans="1:33" ht="13.5" hidden="1" customHeight="1">
      <c r="A94" s="31"/>
      <c r="B94" s="55"/>
      <c r="C94" s="46" t="s">
        <v>6434</v>
      </c>
      <c r="D94" s="63"/>
      <c r="E94" s="63"/>
      <c r="F94" s="79"/>
      <c r="G94" s="85" t="s">
        <v>7274</v>
      </c>
      <c r="H94" s="85"/>
      <c r="I94" s="85"/>
      <c r="J94" s="89"/>
      <c r="K94" s="104">
        <f>'要綱様式1-2'!R89</f>
        <v>0</v>
      </c>
      <c r="L94" s="114">
        <v>0</v>
      </c>
      <c r="M94" s="104">
        <f>K94-L94</f>
        <v>0</v>
      </c>
      <c r="N94" s="104">
        <f>'要綱様式1-2'!Y89</f>
        <v>0</v>
      </c>
      <c r="O94" s="125">
        <f>ROUNDDOWN(MIN(M94:N94)*2/3,0)</f>
        <v>0</v>
      </c>
      <c r="P94" s="128">
        <f>SUM(O94:O95)</f>
        <v>0</v>
      </c>
      <c r="Q94" s="135">
        <f>IFERROR(VLOOKUP('要綱様式1-2'!B87,リンク先!$C$6:$D$8,2,FALSE),0)</f>
        <v>0</v>
      </c>
      <c r="R94" s="149">
        <f>MIN(P94:Q95)</f>
        <v>0</v>
      </c>
      <c r="S94" s="162"/>
      <c r="T94" s="177"/>
      <c r="U94" s="177"/>
      <c r="V94" s="177"/>
      <c r="W94" s="177"/>
      <c r="X94" s="177"/>
      <c r="Y94" s="177"/>
      <c r="Z94" s="177"/>
      <c r="AA94" s="177"/>
      <c r="AB94" s="177"/>
      <c r="AC94" s="177"/>
      <c r="AD94" s="177"/>
      <c r="AE94" s="177"/>
      <c r="AF94" s="199"/>
      <c r="AG94" s="209"/>
    </row>
    <row r="95" spans="1:33" ht="13.5" hidden="1" customHeight="1">
      <c r="A95" s="31"/>
      <c r="B95" s="55"/>
      <c r="C95" s="50"/>
      <c r="D95" s="65"/>
      <c r="E95" s="65"/>
      <c r="F95" s="81"/>
      <c r="G95" s="86" t="s">
        <v>1395</v>
      </c>
      <c r="H95" s="86"/>
      <c r="I95" s="86"/>
      <c r="J95" s="90"/>
      <c r="K95" s="105">
        <f>'要綱様式1-2'!R90</f>
        <v>0</v>
      </c>
      <c r="L95" s="115">
        <v>0</v>
      </c>
      <c r="M95" s="105">
        <f>K95-L95</f>
        <v>0</v>
      </c>
      <c r="N95" s="105">
        <f>'要綱様式1-2'!Y90</f>
        <v>0</v>
      </c>
      <c r="O95" s="105">
        <f>ROUNDDOWN(MIN(M95:N95)*1/2,0)</f>
        <v>0</v>
      </c>
      <c r="P95" s="129"/>
      <c r="Q95" s="136"/>
      <c r="R95" s="150"/>
      <c r="S95" s="162"/>
      <c r="T95" s="177"/>
      <c r="U95" s="177"/>
      <c r="V95" s="177"/>
      <c r="W95" s="177"/>
      <c r="X95" s="177"/>
      <c r="Y95" s="177"/>
      <c r="Z95" s="177"/>
      <c r="AA95" s="177"/>
      <c r="AB95" s="177"/>
      <c r="AC95" s="177"/>
      <c r="AD95" s="177"/>
      <c r="AE95" s="177"/>
      <c r="AF95" s="199"/>
      <c r="AG95" s="209"/>
    </row>
    <row r="96" spans="1:33" ht="13.5" hidden="1" customHeight="1">
      <c r="A96" s="31"/>
      <c r="B96" s="56"/>
      <c r="C96" s="69" t="s">
        <v>2812</v>
      </c>
      <c r="D96" s="72"/>
      <c r="E96" s="72"/>
      <c r="F96" s="83"/>
      <c r="G96" s="61" t="str">
        <f>'要綱様式1-2'!Q91</f>
        <v/>
      </c>
      <c r="H96" s="61"/>
      <c r="I96" s="61"/>
      <c r="J96" s="91"/>
      <c r="K96" s="105">
        <f>'要綱様式1-2'!R91</f>
        <v>0</v>
      </c>
      <c r="L96" s="115">
        <v>0</v>
      </c>
      <c r="M96" s="105">
        <f>K96-L96</f>
        <v>0</v>
      </c>
      <c r="N96" s="105">
        <f>'要綱様式1-2'!Y91</f>
        <v>0</v>
      </c>
      <c r="O96" s="105">
        <f>ROUNDDOWN(MIN(M96:N96)*1/2,0)</f>
        <v>0</v>
      </c>
      <c r="P96" s="130"/>
      <c r="Q96" s="136">
        <f>Z100*300000+AD100*150000+AA101*1/2</f>
        <v>0</v>
      </c>
      <c r="R96" s="150">
        <f>MIN(O96:Q96)</f>
        <v>0</v>
      </c>
      <c r="S96" s="162"/>
      <c r="T96" s="177"/>
      <c r="U96" s="177"/>
      <c r="V96" s="177"/>
      <c r="W96" s="177"/>
      <c r="X96" s="177"/>
      <c r="Y96" s="177"/>
      <c r="Z96" s="177"/>
      <c r="AA96" s="177"/>
      <c r="AB96" s="177"/>
      <c r="AC96" s="177"/>
      <c r="AD96" s="177"/>
      <c r="AE96" s="177"/>
      <c r="AF96" s="199"/>
      <c r="AG96" s="209"/>
    </row>
    <row r="97" spans="1:33" ht="13.5" hidden="1" customHeight="1">
      <c r="A97" s="31"/>
      <c r="B97" s="56"/>
      <c r="C97" s="68" t="s">
        <v>7276</v>
      </c>
      <c r="D97" s="67"/>
      <c r="E97" s="67"/>
      <c r="F97" s="67"/>
      <c r="G97" s="67"/>
      <c r="H97" s="67"/>
      <c r="I97" s="67"/>
      <c r="J97" s="94"/>
      <c r="K97" s="106">
        <f>SUM(K98:K101)</f>
        <v>0</v>
      </c>
      <c r="L97" s="106">
        <f>SUM(L98:L101)</f>
        <v>0</v>
      </c>
      <c r="M97" s="106">
        <f>SUM(M98:M101)</f>
        <v>0</v>
      </c>
      <c r="N97" s="106">
        <f>SUM(N98:N101)</f>
        <v>0</v>
      </c>
      <c r="O97" s="106">
        <f>SUM(O98:O101)</f>
        <v>0</v>
      </c>
      <c r="P97" s="103"/>
      <c r="Q97" s="134"/>
      <c r="R97" s="106">
        <f>ROUNDDOWN(SUM(R98:R101),-3)</f>
        <v>0</v>
      </c>
      <c r="S97" s="162"/>
      <c r="T97" s="177"/>
      <c r="U97" s="177"/>
      <c r="V97" s="177"/>
      <c r="W97" s="177"/>
      <c r="X97" s="177"/>
      <c r="Y97" s="177"/>
      <c r="Z97" s="177"/>
      <c r="AA97" s="177"/>
      <c r="AB97" s="177"/>
      <c r="AC97" s="177"/>
      <c r="AD97" s="177"/>
      <c r="AE97" s="177"/>
      <c r="AF97" s="199"/>
    </row>
    <row r="98" spans="1:33" ht="13.5" hidden="1" customHeight="1">
      <c r="A98" s="30"/>
      <c r="B98" s="56"/>
      <c r="C98" s="46" t="s">
        <v>6434</v>
      </c>
      <c r="D98" s="63"/>
      <c r="E98" s="63"/>
      <c r="F98" s="79"/>
      <c r="G98" s="85" t="s">
        <v>6257</v>
      </c>
      <c r="H98" s="85"/>
      <c r="I98" s="85"/>
      <c r="J98" s="89"/>
      <c r="K98" s="107">
        <f>'要綱様式1-2'!Y93</f>
        <v>0</v>
      </c>
      <c r="L98" s="116">
        <v>0</v>
      </c>
      <c r="M98" s="107">
        <f>K98-L98</f>
        <v>0</v>
      </c>
      <c r="N98" s="107">
        <f>'要綱様式1-2'!Y93</f>
        <v>0</v>
      </c>
      <c r="O98" s="107">
        <f>ROUNDDOWN(MIN(M98:N98)*3/4,0)</f>
        <v>0</v>
      </c>
      <c r="P98" s="128">
        <f>SUM(O98:O100)</f>
        <v>0</v>
      </c>
      <c r="Q98" s="135">
        <f>IFERROR(VLOOKUP('要綱様式1-2'!B87,リンク先!$C$3:$D$5,2,FALSE),0)</f>
        <v>0</v>
      </c>
      <c r="R98" s="149">
        <f>MIN(P98:Q100)</f>
        <v>0</v>
      </c>
      <c r="S98" s="162"/>
      <c r="T98" s="177"/>
      <c r="U98" s="177"/>
      <c r="V98" s="177"/>
      <c r="W98" s="177"/>
      <c r="X98" s="177"/>
      <c r="Y98" s="177"/>
      <c r="Z98" s="177"/>
      <c r="AA98" s="177"/>
      <c r="AB98" s="177"/>
      <c r="AC98" s="177"/>
      <c r="AD98" s="177"/>
      <c r="AE98" s="177"/>
      <c r="AF98" s="199"/>
    </row>
    <row r="99" spans="1:33" ht="13.5" hidden="1" customHeight="1">
      <c r="A99" s="30"/>
      <c r="B99" s="56"/>
      <c r="C99" s="49"/>
      <c r="D99" s="64"/>
      <c r="E99" s="64"/>
      <c r="F99" s="80"/>
      <c r="G99" s="87" t="s">
        <v>7274</v>
      </c>
      <c r="H99" s="87"/>
      <c r="I99" s="87"/>
      <c r="J99" s="92"/>
      <c r="K99" s="108">
        <f>'要綱様式1-2'!Y94</f>
        <v>0</v>
      </c>
      <c r="L99" s="117">
        <v>0</v>
      </c>
      <c r="M99" s="107">
        <f>K99-L99</f>
        <v>0</v>
      </c>
      <c r="N99" s="107">
        <f>'要綱様式1-2'!Y94</f>
        <v>0</v>
      </c>
      <c r="O99" s="108">
        <f>ROUNDDOWN(MIN(M99:N99)*2/3,0)</f>
        <v>0</v>
      </c>
      <c r="P99" s="131"/>
      <c r="Q99" s="137"/>
      <c r="R99" s="151"/>
      <c r="S99" s="162"/>
      <c r="T99" s="177"/>
      <c r="U99" s="177"/>
      <c r="V99" s="177"/>
      <c r="W99" s="177"/>
      <c r="X99" s="177"/>
      <c r="Y99" s="177"/>
      <c r="Z99" s="177"/>
      <c r="AA99" s="177"/>
      <c r="AB99" s="177"/>
      <c r="AC99" s="177"/>
      <c r="AD99" s="177"/>
      <c r="AE99" s="177"/>
      <c r="AF99" s="199"/>
      <c r="AG99" s="209"/>
    </row>
    <row r="100" spans="1:33" ht="13.5" hidden="1" customHeight="1">
      <c r="A100" s="30"/>
      <c r="B100" s="56"/>
      <c r="C100" s="70"/>
      <c r="D100" s="73"/>
      <c r="E100" s="73"/>
      <c r="F100" s="84"/>
      <c r="G100" s="88" t="s">
        <v>1395</v>
      </c>
      <c r="H100" s="88"/>
      <c r="I100" s="88"/>
      <c r="J100" s="93"/>
      <c r="K100" s="105">
        <f>'要綱様式1-2'!Y95</f>
        <v>0</v>
      </c>
      <c r="L100" s="118">
        <v>0</v>
      </c>
      <c r="M100" s="105">
        <f>K100-L100</f>
        <v>0</v>
      </c>
      <c r="N100" s="105">
        <f>'要綱様式1-2'!Y95</f>
        <v>0</v>
      </c>
      <c r="O100" s="105">
        <f>ROUNDDOWN(MIN(M100:N100)*1/2,0)</f>
        <v>0</v>
      </c>
      <c r="P100" s="129"/>
      <c r="Q100" s="136"/>
      <c r="R100" s="150"/>
      <c r="S100" s="163" t="s">
        <v>7294</v>
      </c>
      <c r="T100" s="178"/>
      <c r="U100" s="178"/>
      <c r="V100" s="187" t="s">
        <v>2886</v>
      </c>
      <c r="W100" s="187"/>
      <c r="X100" s="189" t="s">
        <v>7258</v>
      </c>
      <c r="Y100" s="189"/>
      <c r="Z100" s="191"/>
      <c r="AA100" s="191"/>
      <c r="AB100" s="189" t="s">
        <v>7259</v>
      </c>
      <c r="AC100" s="189"/>
      <c r="AD100" s="191"/>
      <c r="AE100" s="191"/>
      <c r="AF100" s="200" t="s">
        <v>4755</v>
      </c>
    </row>
    <row r="101" spans="1:33" ht="13.5" hidden="1" customHeight="1">
      <c r="A101" s="30"/>
      <c r="B101" s="57"/>
      <c r="C101" s="69" t="s">
        <v>2812</v>
      </c>
      <c r="D101" s="72"/>
      <c r="E101" s="72"/>
      <c r="F101" s="83"/>
      <c r="G101" s="61" t="str">
        <f>'要綱様式1-2'!Q96</f>
        <v/>
      </c>
      <c r="H101" s="61"/>
      <c r="I101" s="61"/>
      <c r="J101" s="91"/>
      <c r="K101" s="106">
        <f>'要綱様式1-2'!Y96</f>
        <v>0</v>
      </c>
      <c r="L101" s="119">
        <v>0</v>
      </c>
      <c r="M101" s="103">
        <f>K101-L101</f>
        <v>0</v>
      </c>
      <c r="N101" s="106">
        <f>'要綱様式1-2'!Y96</f>
        <v>0</v>
      </c>
      <c r="O101" s="106">
        <f>IF(G101="連携コース",ROUNDDOWN(MIN(M101:N101)*2/3,0),ROUNDDOWN(MIN(M101:N101)*1/2,0))</f>
        <v>0</v>
      </c>
      <c r="P101" s="103"/>
      <c r="Q101" s="140">
        <f>IF(G101="連携コース",Z100*400000+AD100*200000+AA101*2/3,Z100*300000+AD100*150000+AA101*1/2)</f>
        <v>0</v>
      </c>
      <c r="R101" s="153">
        <f>MIN(O101:Q101)</f>
        <v>0</v>
      </c>
      <c r="S101" s="164" t="s">
        <v>2251</v>
      </c>
      <c r="T101" s="179"/>
      <c r="U101" s="179"/>
      <c r="V101" s="188" t="s">
        <v>2886</v>
      </c>
      <c r="W101" s="188"/>
      <c r="X101" s="190" t="s">
        <v>5189</v>
      </c>
      <c r="Y101" s="190"/>
      <c r="Z101" s="190"/>
      <c r="AA101" s="192"/>
      <c r="AB101" s="192"/>
      <c r="AC101" s="192"/>
      <c r="AD101" s="192"/>
      <c r="AE101" s="193" t="s">
        <v>7277</v>
      </c>
      <c r="AF101" s="201"/>
    </row>
    <row r="102" spans="1:33" ht="13.5" hidden="1" customHeight="1">
      <c r="A102" s="34"/>
      <c r="B102" s="54" t="s">
        <v>7248</v>
      </c>
      <c r="C102" s="67" t="str">
        <f>IF('要綱様式1-2'!A97="","",'要綱様式1-2'!A97)</f>
        <v/>
      </c>
      <c r="D102" s="67"/>
      <c r="E102" s="67"/>
      <c r="F102" s="67"/>
      <c r="G102" s="67"/>
      <c r="H102" s="67"/>
      <c r="I102" s="67"/>
      <c r="J102" s="94"/>
      <c r="K102" s="102">
        <f>K103+K107</f>
        <v>0</v>
      </c>
      <c r="L102" s="102">
        <f>L103+L107</f>
        <v>0</v>
      </c>
      <c r="M102" s="102">
        <f>M103+M107</f>
        <v>0</v>
      </c>
      <c r="N102" s="102">
        <f>N103+N107</f>
        <v>0</v>
      </c>
      <c r="O102" s="102">
        <f>O103+O107</f>
        <v>0</v>
      </c>
      <c r="P102" s="102"/>
      <c r="Q102" s="133"/>
      <c r="R102" s="102">
        <f>R103+R107</f>
        <v>0</v>
      </c>
      <c r="S102" s="166"/>
      <c r="T102" s="181"/>
      <c r="U102" s="181"/>
      <c r="V102" s="181"/>
      <c r="W102" s="181"/>
      <c r="X102" s="181"/>
      <c r="Y102" s="181"/>
      <c r="Z102" s="181"/>
      <c r="AA102" s="181"/>
      <c r="AB102" s="181"/>
      <c r="AC102" s="181"/>
      <c r="AD102" s="181"/>
      <c r="AE102" s="181"/>
      <c r="AF102" s="203"/>
    </row>
    <row r="103" spans="1:33" ht="13.5" hidden="1" customHeight="1">
      <c r="A103" s="31"/>
      <c r="B103" s="55"/>
      <c r="C103" s="68" t="s">
        <v>7275</v>
      </c>
      <c r="D103" s="67"/>
      <c r="E103" s="67"/>
      <c r="F103" s="67"/>
      <c r="G103" s="67"/>
      <c r="H103" s="67"/>
      <c r="I103" s="67"/>
      <c r="J103" s="94"/>
      <c r="K103" s="103">
        <f>SUM(K104:K106)</f>
        <v>0</v>
      </c>
      <c r="L103" s="103">
        <f>SUM(L104:L106)</f>
        <v>0</v>
      </c>
      <c r="M103" s="103">
        <f>SUM(M104:M106)</f>
        <v>0</v>
      </c>
      <c r="N103" s="103">
        <f>SUM(N104:N106)</f>
        <v>0</v>
      </c>
      <c r="O103" s="103">
        <f>SUM(O104:O106)</f>
        <v>0</v>
      </c>
      <c r="P103" s="103"/>
      <c r="Q103" s="134"/>
      <c r="R103" s="103">
        <f>ROUNDDOWN(SUM(R104:R106),-3)</f>
        <v>0</v>
      </c>
      <c r="S103" s="168"/>
      <c r="T103" s="183"/>
      <c r="U103" s="183"/>
      <c r="V103" s="183"/>
      <c r="W103" s="183"/>
      <c r="X103" s="183"/>
      <c r="Y103" s="183"/>
      <c r="Z103" s="183"/>
      <c r="AA103" s="183"/>
      <c r="AB103" s="183"/>
      <c r="AC103" s="183"/>
      <c r="AD103" s="183"/>
      <c r="AE103" s="183"/>
      <c r="AF103" s="205"/>
      <c r="AG103" s="209"/>
    </row>
    <row r="104" spans="1:33" ht="13.5" hidden="1" customHeight="1">
      <c r="A104" s="31"/>
      <c r="B104" s="55"/>
      <c r="C104" s="46" t="s">
        <v>6434</v>
      </c>
      <c r="D104" s="63"/>
      <c r="E104" s="63"/>
      <c r="F104" s="79"/>
      <c r="G104" s="85" t="s">
        <v>7274</v>
      </c>
      <c r="H104" s="85"/>
      <c r="I104" s="85"/>
      <c r="J104" s="89"/>
      <c r="K104" s="104">
        <f>'要綱様式1-2'!R99</f>
        <v>0</v>
      </c>
      <c r="L104" s="114">
        <v>0</v>
      </c>
      <c r="M104" s="104">
        <f>K104-L104</f>
        <v>0</v>
      </c>
      <c r="N104" s="104">
        <f>'要綱様式1-2'!Y99</f>
        <v>0</v>
      </c>
      <c r="O104" s="125">
        <f>ROUNDDOWN(MIN(M104:N104)*2/3,0)</f>
        <v>0</v>
      </c>
      <c r="P104" s="128">
        <f>SUM(O104:O105)</f>
        <v>0</v>
      </c>
      <c r="Q104" s="135">
        <f>IFERROR(VLOOKUP('要綱様式1-2'!B97,リンク先!$C$6:$D$8,2,FALSE),0)</f>
        <v>0</v>
      </c>
      <c r="R104" s="149">
        <f>MIN(P104:Q105)</f>
        <v>0</v>
      </c>
      <c r="S104" s="162"/>
      <c r="T104" s="177"/>
      <c r="U104" s="177"/>
      <c r="V104" s="177"/>
      <c r="W104" s="177"/>
      <c r="X104" s="177"/>
      <c r="Y104" s="177"/>
      <c r="Z104" s="177"/>
      <c r="AA104" s="177"/>
      <c r="AB104" s="177"/>
      <c r="AC104" s="177"/>
      <c r="AD104" s="177"/>
      <c r="AE104" s="177"/>
      <c r="AF104" s="199"/>
      <c r="AG104" s="209"/>
    </row>
    <row r="105" spans="1:33" ht="13.5" hidden="1" customHeight="1">
      <c r="A105" s="31"/>
      <c r="B105" s="55"/>
      <c r="C105" s="50"/>
      <c r="D105" s="65"/>
      <c r="E105" s="65"/>
      <c r="F105" s="81"/>
      <c r="G105" s="86" t="s">
        <v>1395</v>
      </c>
      <c r="H105" s="86"/>
      <c r="I105" s="86"/>
      <c r="J105" s="90"/>
      <c r="K105" s="105">
        <f>'要綱様式1-2'!R100</f>
        <v>0</v>
      </c>
      <c r="L105" s="115">
        <v>0</v>
      </c>
      <c r="M105" s="105">
        <f>K105-L105</f>
        <v>0</v>
      </c>
      <c r="N105" s="105">
        <f>'要綱様式1-2'!Y100</f>
        <v>0</v>
      </c>
      <c r="O105" s="105">
        <f>ROUNDDOWN(MIN(M105:N105)*1/2,0)</f>
        <v>0</v>
      </c>
      <c r="P105" s="129"/>
      <c r="Q105" s="136"/>
      <c r="R105" s="150"/>
      <c r="S105" s="162"/>
      <c r="T105" s="177"/>
      <c r="U105" s="177"/>
      <c r="V105" s="177"/>
      <c r="W105" s="177"/>
      <c r="X105" s="177"/>
      <c r="Y105" s="177"/>
      <c r="Z105" s="177"/>
      <c r="AA105" s="177"/>
      <c r="AB105" s="177"/>
      <c r="AC105" s="177"/>
      <c r="AD105" s="177"/>
      <c r="AE105" s="177"/>
      <c r="AF105" s="199"/>
      <c r="AG105" s="209"/>
    </row>
    <row r="106" spans="1:33" ht="13.5" hidden="1" customHeight="1">
      <c r="A106" s="31"/>
      <c r="B106" s="56"/>
      <c r="C106" s="69" t="s">
        <v>2812</v>
      </c>
      <c r="D106" s="72"/>
      <c r="E106" s="72"/>
      <c r="F106" s="83"/>
      <c r="G106" s="61" t="str">
        <f>'要綱様式1-2'!Q101</f>
        <v/>
      </c>
      <c r="H106" s="61"/>
      <c r="I106" s="61"/>
      <c r="J106" s="91"/>
      <c r="K106" s="105">
        <f>'要綱様式1-2'!R101</f>
        <v>0</v>
      </c>
      <c r="L106" s="115">
        <v>0</v>
      </c>
      <c r="M106" s="105">
        <f>K106-L106</f>
        <v>0</v>
      </c>
      <c r="N106" s="105">
        <f>'要綱様式1-2'!Y101</f>
        <v>0</v>
      </c>
      <c r="O106" s="105">
        <f>ROUNDDOWN(MIN(M106:N106)*1/2,0)</f>
        <v>0</v>
      </c>
      <c r="P106" s="130"/>
      <c r="Q106" s="136">
        <f>Z110*300000+AD110*150000+AA111*1/2</f>
        <v>0</v>
      </c>
      <c r="R106" s="150">
        <f>MIN(O106:Q106)</f>
        <v>0</v>
      </c>
      <c r="S106" s="162"/>
      <c r="T106" s="177"/>
      <c r="U106" s="177"/>
      <c r="V106" s="177"/>
      <c r="W106" s="177"/>
      <c r="X106" s="177"/>
      <c r="Y106" s="177"/>
      <c r="Z106" s="177"/>
      <c r="AA106" s="177"/>
      <c r="AB106" s="177"/>
      <c r="AC106" s="177"/>
      <c r="AD106" s="177"/>
      <c r="AE106" s="177"/>
      <c r="AF106" s="199"/>
      <c r="AG106" s="209"/>
    </row>
    <row r="107" spans="1:33" ht="13.5" hidden="1" customHeight="1">
      <c r="A107" s="31"/>
      <c r="B107" s="56"/>
      <c r="C107" s="68" t="s">
        <v>7276</v>
      </c>
      <c r="D107" s="67"/>
      <c r="E107" s="67"/>
      <c r="F107" s="67"/>
      <c r="G107" s="67"/>
      <c r="H107" s="67"/>
      <c r="I107" s="67"/>
      <c r="J107" s="94"/>
      <c r="K107" s="106">
        <f>SUM(K108:K111)</f>
        <v>0</v>
      </c>
      <c r="L107" s="106">
        <f>SUM(L108:L111)</f>
        <v>0</v>
      </c>
      <c r="M107" s="106">
        <f>SUM(M108:M111)</f>
        <v>0</v>
      </c>
      <c r="N107" s="106">
        <f>SUM(N108:N111)</f>
        <v>0</v>
      </c>
      <c r="O107" s="106">
        <f>SUM(O108:O111)</f>
        <v>0</v>
      </c>
      <c r="P107" s="103"/>
      <c r="Q107" s="134"/>
      <c r="R107" s="106">
        <f>ROUNDDOWN(SUM(R108:R111),-3)</f>
        <v>0</v>
      </c>
      <c r="S107" s="162"/>
      <c r="T107" s="177"/>
      <c r="U107" s="177"/>
      <c r="V107" s="177"/>
      <c r="W107" s="177"/>
      <c r="X107" s="177"/>
      <c r="Y107" s="177"/>
      <c r="Z107" s="177"/>
      <c r="AA107" s="177"/>
      <c r="AB107" s="177"/>
      <c r="AC107" s="177"/>
      <c r="AD107" s="177"/>
      <c r="AE107" s="177"/>
      <c r="AF107" s="199"/>
    </row>
    <row r="108" spans="1:33" ht="13.5" hidden="1" customHeight="1">
      <c r="A108" s="30"/>
      <c r="B108" s="56"/>
      <c r="C108" s="46" t="s">
        <v>6434</v>
      </c>
      <c r="D108" s="63"/>
      <c r="E108" s="63"/>
      <c r="F108" s="79"/>
      <c r="G108" s="85" t="s">
        <v>6257</v>
      </c>
      <c r="H108" s="85"/>
      <c r="I108" s="85"/>
      <c r="J108" s="89"/>
      <c r="K108" s="107">
        <f>'要綱様式1-2'!Y103</f>
        <v>0</v>
      </c>
      <c r="L108" s="116">
        <v>0</v>
      </c>
      <c r="M108" s="107">
        <f>K108-L108</f>
        <v>0</v>
      </c>
      <c r="N108" s="107">
        <f>'要綱様式1-2'!Y103</f>
        <v>0</v>
      </c>
      <c r="O108" s="107">
        <f>ROUNDDOWN(MIN(M108:N108)*3/4,0)</f>
        <v>0</v>
      </c>
      <c r="P108" s="128">
        <f>SUM(O108:O110)</f>
        <v>0</v>
      </c>
      <c r="Q108" s="135">
        <f>IFERROR(VLOOKUP('要綱様式1-2'!B97,リンク先!$C$3:$D$5,2,FALSE),0)</f>
        <v>0</v>
      </c>
      <c r="R108" s="149">
        <f>MIN(P108:Q110)</f>
        <v>0</v>
      </c>
      <c r="S108" s="162"/>
      <c r="T108" s="177"/>
      <c r="U108" s="177"/>
      <c r="V108" s="177"/>
      <c r="W108" s="177"/>
      <c r="X108" s="177"/>
      <c r="Y108" s="177"/>
      <c r="Z108" s="177"/>
      <c r="AA108" s="177"/>
      <c r="AB108" s="177"/>
      <c r="AC108" s="177"/>
      <c r="AD108" s="177"/>
      <c r="AE108" s="177"/>
      <c r="AF108" s="199"/>
    </row>
    <row r="109" spans="1:33" ht="13.5" hidden="1" customHeight="1">
      <c r="A109" s="30"/>
      <c r="B109" s="56"/>
      <c r="C109" s="49"/>
      <c r="D109" s="64"/>
      <c r="E109" s="64"/>
      <c r="F109" s="80"/>
      <c r="G109" s="87" t="s">
        <v>7274</v>
      </c>
      <c r="H109" s="87"/>
      <c r="I109" s="87"/>
      <c r="J109" s="92"/>
      <c r="K109" s="108">
        <f>'要綱様式1-2'!Y104</f>
        <v>0</v>
      </c>
      <c r="L109" s="117">
        <v>0</v>
      </c>
      <c r="M109" s="107">
        <f>K109-L109</f>
        <v>0</v>
      </c>
      <c r="N109" s="107">
        <f>'要綱様式1-2'!Y104</f>
        <v>0</v>
      </c>
      <c r="O109" s="108">
        <f>ROUNDDOWN(MIN(M109:N109)*2/3,0)</f>
        <v>0</v>
      </c>
      <c r="P109" s="131"/>
      <c r="Q109" s="137"/>
      <c r="R109" s="151"/>
      <c r="S109" s="162"/>
      <c r="T109" s="177"/>
      <c r="U109" s="177"/>
      <c r="V109" s="177"/>
      <c r="W109" s="177"/>
      <c r="X109" s="177"/>
      <c r="Y109" s="177"/>
      <c r="Z109" s="177"/>
      <c r="AA109" s="177"/>
      <c r="AB109" s="177"/>
      <c r="AC109" s="177"/>
      <c r="AD109" s="177"/>
      <c r="AE109" s="177"/>
      <c r="AF109" s="199"/>
      <c r="AG109" s="209"/>
    </row>
    <row r="110" spans="1:33" ht="13.5" hidden="1" customHeight="1">
      <c r="A110" s="30"/>
      <c r="B110" s="56"/>
      <c r="C110" s="70"/>
      <c r="D110" s="73"/>
      <c r="E110" s="73"/>
      <c r="F110" s="84"/>
      <c r="G110" s="88" t="s">
        <v>1395</v>
      </c>
      <c r="H110" s="88"/>
      <c r="I110" s="88"/>
      <c r="J110" s="93"/>
      <c r="K110" s="105">
        <f>'要綱様式1-2'!Y105</f>
        <v>0</v>
      </c>
      <c r="L110" s="118">
        <v>0</v>
      </c>
      <c r="M110" s="105">
        <f>K110-L110</f>
        <v>0</v>
      </c>
      <c r="N110" s="105">
        <f>'要綱様式1-2'!Y105</f>
        <v>0</v>
      </c>
      <c r="O110" s="105">
        <f>ROUNDDOWN(MIN(M110:N110)*1/2,0)</f>
        <v>0</v>
      </c>
      <c r="P110" s="129"/>
      <c r="Q110" s="136"/>
      <c r="R110" s="150"/>
      <c r="S110" s="163" t="s">
        <v>7294</v>
      </c>
      <c r="T110" s="178"/>
      <c r="U110" s="178"/>
      <c r="V110" s="187" t="s">
        <v>2886</v>
      </c>
      <c r="W110" s="187"/>
      <c r="X110" s="189" t="s">
        <v>7258</v>
      </c>
      <c r="Y110" s="189"/>
      <c r="Z110" s="191"/>
      <c r="AA110" s="191"/>
      <c r="AB110" s="189" t="s">
        <v>7259</v>
      </c>
      <c r="AC110" s="189"/>
      <c r="AD110" s="191"/>
      <c r="AE110" s="191"/>
      <c r="AF110" s="200" t="s">
        <v>4755</v>
      </c>
    </row>
    <row r="111" spans="1:33" ht="13.5" hidden="1" customHeight="1">
      <c r="A111" s="30"/>
      <c r="B111" s="57"/>
      <c r="C111" s="69" t="s">
        <v>2812</v>
      </c>
      <c r="D111" s="72"/>
      <c r="E111" s="72"/>
      <c r="F111" s="83"/>
      <c r="G111" s="61" t="str">
        <f>'要綱様式1-2'!Q106</f>
        <v/>
      </c>
      <c r="H111" s="61"/>
      <c r="I111" s="61"/>
      <c r="J111" s="91"/>
      <c r="K111" s="106">
        <f>'要綱様式1-2'!Y106</f>
        <v>0</v>
      </c>
      <c r="L111" s="119">
        <v>0</v>
      </c>
      <c r="M111" s="103">
        <f>K111-L111</f>
        <v>0</v>
      </c>
      <c r="N111" s="106">
        <f>'要綱様式1-2'!Y106</f>
        <v>0</v>
      </c>
      <c r="O111" s="106">
        <f>IF(G111="連携コース",ROUNDDOWN(MIN(M111:N111)*2/3,0),ROUNDDOWN(MIN(M111:N111)*1/2,0))</f>
        <v>0</v>
      </c>
      <c r="P111" s="103"/>
      <c r="Q111" s="140">
        <f>IF(G111="連携コース",Z110*400000+AD110*200000+AA111*2/3,Z110*300000+AD110*150000+AA111*1/2)</f>
        <v>0</v>
      </c>
      <c r="R111" s="153">
        <f>MIN(O111:Q111)</f>
        <v>0</v>
      </c>
      <c r="S111" s="164" t="s">
        <v>2251</v>
      </c>
      <c r="T111" s="179"/>
      <c r="U111" s="179"/>
      <c r="V111" s="188" t="s">
        <v>2886</v>
      </c>
      <c r="W111" s="188"/>
      <c r="X111" s="190" t="s">
        <v>5189</v>
      </c>
      <c r="Y111" s="190"/>
      <c r="Z111" s="190"/>
      <c r="AA111" s="192"/>
      <c r="AB111" s="192"/>
      <c r="AC111" s="192"/>
      <c r="AD111" s="192"/>
      <c r="AE111" s="193" t="s">
        <v>7277</v>
      </c>
      <c r="AF111" s="201"/>
    </row>
    <row r="112" spans="1:33" ht="13.5" hidden="1" customHeight="1">
      <c r="A112" s="34"/>
      <c r="B112" s="54" t="s">
        <v>5896</v>
      </c>
      <c r="C112" s="67" t="str">
        <f>IF('要綱様式1-2'!A107="","",'要綱様式1-2'!A107)</f>
        <v/>
      </c>
      <c r="D112" s="67"/>
      <c r="E112" s="67"/>
      <c r="F112" s="67"/>
      <c r="G112" s="67"/>
      <c r="H112" s="67"/>
      <c r="I112" s="67"/>
      <c r="J112" s="94"/>
      <c r="K112" s="106">
        <f>K113+K117</f>
        <v>0</v>
      </c>
      <c r="L112" s="106">
        <f>L113+L117</f>
        <v>0</v>
      </c>
      <c r="M112" s="106">
        <f>M113+M117</f>
        <v>0</v>
      </c>
      <c r="N112" s="106">
        <f>N113+N117</f>
        <v>0</v>
      </c>
      <c r="O112" s="106">
        <f>O113+O117</f>
        <v>0</v>
      </c>
      <c r="P112" s="106"/>
      <c r="Q112" s="134"/>
      <c r="R112" s="102">
        <f>R113+R117</f>
        <v>0</v>
      </c>
      <c r="S112" s="166"/>
      <c r="T112" s="181"/>
      <c r="U112" s="181"/>
      <c r="V112" s="181"/>
      <c r="W112" s="181"/>
      <c r="X112" s="181"/>
      <c r="Y112" s="181"/>
      <c r="Z112" s="181"/>
      <c r="AA112" s="181"/>
      <c r="AB112" s="181"/>
      <c r="AC112" s="181"/>
      <c r="AD112" s="181"/>
      <c r="AE112" s="181"/>
      <c r="AF112" s="203"/>
    </row>
    <row r="113" spans="1:33" ht="13.5" hidden="1" customHeight="1">
      <c r="A113" s="31"/>
      <c r="B113" s="55"/>
      <c r="C113" s="68" t="s">
        <v>7275</v>
      </c>
      <c r="D113" s="67"/>
      <c r="E113" s="67"/>
      <c r="F113" s="67"/>
      <c r="G113" s="67"/>
      <c r="H113" s="67"/>
      <c r="I113" s="67"/>
      <c r="J113" s="94"/>
      <c r="K113" s="103">
        <f>SUM(K114:K116)</f>
        <v>0</v>
      </c>
      <c r="L113" s="103">
        <f>SUM(L114:L116)</f>
        <v>0</v>
      </c>
      <c r="M113" s="103">
        <f>SUM(M114:M116)</f>
        <v>0</v>
      </c>
      <c r="N113" s="103">
        <f>SUM(N114:N116)</f>
        <v>0</v>
      </c>
      <c r="O113" s="103">
        <f>SUM(O114:O116)</f>
        <v>0</v>
      </c>
      <c r="P113" s="103"/>
      <c r="Q113" s="134"/>
      <c r="R113" s="103">
        <f>ROUNDDOWN(SUM(R114:R116),-3)</f>
        <v>0</v>
      </c>
      <c r="S113" s="168"/>
      <c r="T113" s="183"/>
      <c r="U113" s="183"/>
      <c r="V113" s="183"/>
      <c r="W113" s="183"/>
      <c r="X113" s="183"/>
      <c r="Y113" s="183"/>
      <c r="Z113" s="183"/>
      <c r="AA113" s="183"/>
      <c r="AB113" s="183"/>
      <c r="AC113" s="183"/>
      <c r="AD113" s="183"/>
      <c r="AE113" s="183"/>
      <c r="AF113" s="205"/>
      <c r="AG113" s="209"/>
    </row>
    <row r="114" spans="1:33" ht="13.5" hidden="1" customHeight="1">
      <c r="A114" s="31"/>
      <c r="B114" s="55"/>
      <c r="C114" s="46" t="s">
        <v>6434</v>
      </c>
      <c r="D114" s="63"/>
      <c r="E114" s="63"/>
      <c r="F114" s="79"/>
      <c r="G114" s="85" t="s">
        <v>7274</v>
      </c>
      <c r="H114" s="85"/>
      <c r="I114" s="85"/>
      <c r="J114" s="89"/>
      <c r="K114" s="104">
        <f>'要綱様式1-2'!R109</f>
        <v>0</v>
      </c>
      <c r="L114" s="114">
        <v>0</v>
      </c>
      <c r="M114" s="104">
        <f>K114-L114</f>
        <v>0</v>
      </c>
      <c r="N114" s="104">
        <f>'要綱様式1-2'!Y109</f>
        <v>0</v>
      </c>
      <c r="O114" s="125">
        <f>ROUNDDOWN(MIN(M114:N114)*2/3,0)</f>
        <v>0</v>
      </c>
      <c r="P114" s="128">
        <f>SUM(O114:O115)</f>
        <v>0</v>
      </c>
      <c r="Q114" s="135">
        <f>IFERROR(VLOOKUP('要綱様式1-2'!B107,リンク先!$C$6:$D$8,2,FALSE),0)</f>
        <v>0</v>
      </c>
      <c r="R114" s="149">
        <f>MIN(P114:Q115)</f>
        <v>0</v>
      </c>
      <c r="S114" s="162"/>
      <c r="T114" s="177"/>
      <c r="U114" s="177"/>
      <c r="V114" s="177"/>
      <c r="W114" s="177"/>
      <c r="X114" s="177"/>
      <c r="Y114" s="177"/>
      <c r="Z114" s="177"/>
      <c r="AA114" s="177"/>
      <c r="AB114" s="177"/>
      <c r="AC114" s="177"/>
      <c r="AD114" s="177"/>
      <c r="AE114" s="177"/>
      <c r="AF114" s="199"/>
      <c r="AG114" s="209"/>
    </row>
    <row r="115" spans="1:33" ht="13.5" hidden="1" customHeight="1">
      <c r="A115" s="31"/>
      <c r="B115" s="55"/>
      <c r="C115" s="50"/>
      <c r="D115" s="65"/>
      <c r="E115" s="65"/>
      <c r="F115" s="81"/>
      <c r="G115" s="86" t="s">
        <v>1395</v>
      </c>
      <c r="H115" s="86"/>
      <c r="I115" s="86"/>
      <c r="J115" s="90"/>
      <c r="K115" s="105">
        <f>'要綱様式1-2'!R110</f>
        <v>0</v>
      </c>
      <c r="L115" s="115">
        <v>0</v>
      </c>
      <c r="M115" s="105">
        <f>K115-L115</f>
        <v>0</v>
      </c>
      <c r="N115" s="105">
        <f>'要綱様式1-2'!Y110</f>
        <v>0</v>
      </c>
      <c r="O115" s="105">
        <f>ROUNDDOWN(MIN(M115:N115)*1/2,0)</f>
        <v>0</v>
      </c>
      <c r="P115" s="129"/>
      <c r="Q115" s="136"/>
      <c r="R115" s="150"/>
      <c r="S115" s="162"/>
      <c r="T115" s="177"/>
      <c r="U115" s="177"/>
      <c r="V115" s="177"/>
      <c r="W115" s="177"/>
      <c r="X115" s="177"/>
      <c r="Y115" s="177"/>
      <c r="Z115" s="177"/>
      <c r="AA115" s="177"/>
      <c r="AB115" s="177"/>
      <c r="AC115" s="177"/>
      <c r="AD115" s="177"/>
      <c r="AE115" s="177"/>
      <c r="AF115" s="199"/>
      <c r="AG115" s="209"/>
    </row>
    <row r="116" spans="1:33" ht="13.5" hidden="1" customHeight="1">
      <c r="A116" s="31"/>
      <c r="B116" s="56"/>
      <c r="C116" s="69" t="s">
        <v>2812</v>
      </c>
      <c r="D116" s="72"/>
      <c r="E116" s="72"/>
      <c r="F116" s="83"/>
      <c r="G116" s="61" t="str">
        <f>'要綱様式1-2'!Q111</f>
        <v/>
      </c>
      <c r="H116" s="61"/>
      <c r="I116" s="61"/>
      <c r="J116" s="91"/>
      <c r="K116" s="105">
        <f>'要綱様式1-2'!R111</f>
        <v>0</v>
      </c>
      <c r="L116" s="115">
        <v>0</v>
      </c>
      <c r="M116" s="105">
        <f>K116-L116</f>
        <v>0</v>
      </c>
      <c r="N116" s="105">
        <f>'要綱様式1-2'!Y111</f>
        <v>0</v>
      </c>
      <c r="O116" s="105">
        <f>ROUNDDOWN(MIN(M116:N116)*1/2,0)</f>
        <v>0</v>
      </c>
      <c r="P116" s="130"/>
      <c r="Q116" s="136">
        <f>Z120*300000+AD120*150000+AA121*1/2</f>
        <v>0</v>
      </c>
      <c r="R116" s="150">
        <f>MIN(O116:Q116)</f>
        <v>0</v>
      </c>
      <c r="S116" s="162"/>
      <c r="T116" s="177"/>
      <c r="U116" s="177"/>
      <c r="V116" s="177"/>
      <c r="W116" s="177"/>
      <c r="X116" s="177"/>
      <c r="Y116" s="177"/>
      <c r="Z116" s="177"/>
      <c r="AA116" s="177"/>
      <c r="AB116" s="177"/>
      <c r="AC116" s="177"/>
      <c r="AD116" s="177"/>
      <c r="AE116" s="177"/>
      <c r="AF116" s="199"/>
      <c r="AG116" s="209"/>
    </row>
    <row r="117" spans="1:33" ht="13.5" hidden="1" customHeight="1">
      <c r="A117" s="31"/>
      <c r="B117" s="56"/>
      <c r="C117" s="68" t="s">
        <v>7276</v>
      </c>
      <c r="D117" s="67"/>
      <c r="E117" s="67"/>
      <c r="F117" s="67"/>
      <c r="G117" s="67"/>
      <c r="H117" s="67"/>
      <c r="I117" s="67"/>
      <c r="J117" s="94"/>
      <c r="K117" s="106">
        <f>SUM(K118:K121)</f>
        <v>0</v>
      </c>
      <c r="L117" s="106">
        <f>SUM(L118:L121)</f>
        <v>0</v>
      </c>
      <c r="M117" s="106">
        <f>SUM(M118:M121)</f>
        <v>0</v>
      </c>
      <c r="N117" s="106">
        <f>SUM(N118:N121)</f>
        <v>0</v>
      </c>
      <c r="O117" s="106">
        <f>SUM(O118:O121)</f>
        <v>0</v>
      </c>
      <c r="P117" s="103"/>
      <c r="Q117" s="134"/>
      <c r="R117" s="106">
        <f>ROUNDDOWN(SUM(R118:R121),-3)</f>
        <v>0</v>
      </c>
      <c r="S117" s="162"/>
      <c r="T117" s="177"/>
      <c r="U117" s="177"/>
      <c r="V117" s="177"/>
      <c r="W117" s="177"/>
      <c r="X117" s="177"/>
      <c r="Y117" s="177"/>
      <c r="Z117" s="177"/>
      <c r="AA117" s="177"/>
      <c r="AB117" s="177"/>
      <c r="AC117" s="177"/>
      <c r="AD117" s="177"/>
      <c r="AE117" s="177"/>
      <c r="AF117" s="199"/>
    </row>
    <row r="118" spans="1:33" ht="13.5" hidden="1" customHeight="1">
      <c r="A118" s="30"/>
      <c r="B118" s="56"/>
      <c r="C118" s="46" t="s">
        <v>6434</v>
      </c>
      <c r="D118" s="63"/>
      <c r="E118" s="63"/>
      <c r="F118" s="79"/>
      <c r="G118" s="85" t="s">
        <v>6257</v>
      </c>
      <c r="H118" s="85"/>
      <c r="I118" s="85"/>
      <c r="J118" s="89"/>
      <c r="K118" s="107">
        <f>'要綱様式1-2'!Y113</f>
        <v>0</v>
      </c>
      <c r="L118" s="116">
        <v>0</v>
      </c>
      <c r="M118" s="107">
        <f>K118-L118</f>
        <v>0</v>
      </c>
      <c r="N118" s="107">
        <f>'要綱様式1-2'!Y113</f>
        <v>0</v>
      </c>
      <c r="O118" s="107">
        <f>ROUNDDOWN(MIN(M118:N118)*3/4,0)</f>
        <v>0</v>
      </c>
      <c r="P118" s="128">
        <f>SUM(O118:O120)</f>
        <v>0</v>
      </c>
      <c r="Q118" s="135">
        <f>IFERROR(VLOOKUP('要綱様式1-2'!B107,リンク先!$C$3:$D$5,2,FALSE),0)</f>
        <v>0</v>
      </c>
      <c r="R118" s="149">
        <f>MIN(P118:Q120)</f>
        <v>0</v>
      </c>
      <c r="S118" s="162"/>
      <c r="T118" s="177"/>
      <c r="U118" s="177"/>
      <c r="V118" s="177"/>
      <c r="W118" s="177"/>
      <c r="X118" s="177"/>
      <c r="Y118" s="177"/>
      <c r="Z118" s="177"/>
      <c r="AA118" s="177"/>
      <c r="AB118" s="177"/>
      <c r="AC118" s="177"/>
      <c r="AD118" s="177"/>
      <c r="AE118" s="177"/>
      <c r="AF118" s="199"/>
    </row>
    <row r="119" spans="1:33" ht="13.5" hidden="1" customHeight="1">
      <c r="A119" s="30"/>
      <c r="B119" s="56"/>
      <c r="C119" s="49"/>
      <c r="D119" s="64"/>
      <c r="E119" s="64"/>
      <c r="F119" s="80"/>
      <c r="G119" s="87" t="s">
        <v>7274</v>
      </c>
      <c r="H119" s="87"/>
      <c r="I119" s="87"/>
      <c r="J119" s="92"/>
      <c r="K119" s="108">
        <f>'要綱様式1-2'!Y114</f>
        <v>0</v>
      </c>
      <c r="L119" s="117">
        <v>0</v>
      </c>
      <c r="M119" s="107">
        <f>K119-L119</f>
        <v>0</v>
      </c>
      <c r="N119" s="107">
        <f>'要綱様式1-2'!Y114</f>
        <v>0</v>
      </c>
      <c r="O119" s="108">
        <f>ROUNDDOWN(MIN(M119:N119)*2/3,0)</f>
        <v>0</v>
      </c>
      <c r="P119" s="131"/>
      <c r="Q119" s="137"/>
      <c r="R119" s="151"/>
      <c r="S119" s="162"/>
      <c r="T119" s="177"/>
      <c r="U119" s="177"/>
      <c r="V119" s="177"/>
      <c r="W119" s="177"/>
      <c r="X119" s="177"/>
      <c r="Y119" s="177"/>
      <c r="Z119" s="177"/>
      <c r="AA119" s="177"/>
      <c r="AB119" s="177"/>
      <c r="AC119" s="177"/>
      <c r="AD119" s="177"/>
      <c r="AE119" s="177"/>
      <c r="AF119" s="199"/>
      <c r="AG119" s="209"/>
    </row>
    <row r="120" spans="1:33" ht="13.5" hidden="1" customHeight="1">
      <c r="A120" s="30"/>
      <c r="B120" s="56"/>
      <c r="C120" s="70"/>
      <c r="D120" s="73"/>
      <c r="E120" s="73"/>
      <c r="F120" s="84"/>
      <c r="G120" s="88" t="s">
        <v>1395</v>
      </c>
      <c r="H120" s="88"/>
      <c r="I120" s="88"/>
      <c r="J120" s="93"/>
      <c r="K120" s="105">
        <f>'要綱様式1-2'!Y115</f>
        <v>0</v>
      </c>
      <c r="L120" s="118">
        <v>0</v>
      </c>
      <c r="M120" s="105">
        <f>K120-L120</f>
        <v>0</v>
      </c>
      <c r="N120" s="105">
        <f>'要綱様式1-2'!Y115</f>
        <v>0</v>
      </c>
      <c r="O120" s="105">
        <f>ROUNDDOWN(MIN(M120:N120)*1/2,0)</f>
        <v>0</v>
      </c>
      <c r="P120" s="129"/>
      <c r="Q120" s="136"/>
      <c r="R120" s="150"/>
      <c r="S120" s="163" t="s">
        <v>7294</v>
      </c>
      <c r="T120" s="178"/>
      <c r="U120" s="178"/>
      <c r="V120" s="187" t="s">
        <v>2886</v>
      </c>
      <c r="W120" s="187"/>
      <c r="X120" s="189" t="s">
        <v>7258</v>
      </c>
      <c r="Y120" s="189"/>
      <c r="Z120" s="191"/>
      <c r="AA120" s="191"/>
      <c r="AB120" s="189" t="s">
        <v>7259</v>
      </c>
      <c r="AC120" s="189"/>
      <c r="AD120" s="191"/>
      <c r="AE120" s="191"/>
      <c r="AF120" s="200" t="s">
        <v>4755</v>
      </c>
    </row>
    <row r="121" spans="1:33" ht="13.5" hidden="1" customHeight="1">
      <c r="A121" s="30"/>
      <c r="B121" s="57"/>
      <c r="C121" s="69" t="s">
        <v>2812</v>
      </c>
      <c r="D121" s="72"/>
      <c r="E121" s="72"/>
      <c r="F121" s="83"/>
      <c r="G121" s="61" t="str">
        <f>'要綱様式1-2'!Q116</f>
        <v/>
      </c>
      <c r="H121" s="61"/>
      <c r="I121" s="61"/>
      <c r="J121" s="91"/>
      <c r="K121" s="106">
        <f>'要綱様式1-2'!Y116</f>
        <v>0</v>
      </c>
      <c r="L121" s="119">
        <v>0</v>
      </c>
      <c r="M121" s="103">
        <f>K121-L121</f>
        <v>0</v>
      </c>
      <c r="N121" s="106">
        <f>'要綱様式1-2'!Y116</f>
        <v>0</v>
      </c>
      <c r="O121" s="106">
        <f>IF(G121="連携コース",ROUNDDOWN(MIN(M121:N121)*2/3,0),ROUNDDOWN(MIN(M121:N121)*1/2,0))</f>
        <v>0</v>
      </c>
      <c r="P121" s="103"/>
      <c r="Q121" s="140">
        <f>IF(G121="連携コース",Z120*400000+AD120*200000+AA121*2/3,Z120*300000+AD120*150000+AA121*1/2)</f>
        <v>0</v>
      </c>
      <c r="R121" s="153">
        <f>MIN(O121:Q121)</f>
        <v>0</v>
      </c>
      <c r="S121" s="164" t="s">
        <v>2251</v>
      </c>
      <c r="T121" s="179"/>
      <c r="U121" s="179"/>
      <c r="V121" s="188" t="s">
        <v>2886</v>
      </c>
      <c r="W121" s="188"/>
      <c r="X121" s="190" t="s">
        <v>5189</v>
      </c>
      <c r="Y121" s="190"/>
      <c r="Z121" s="190"/>
      <c r="AA121" s="192"/>
      <c r="AB121" s="192"/>
      <c r="AC121" s="192"/>
      <c r="AD121" s="192"/>
      <c r="AE121" s="193" t="s">
        <v>7277</v>
      </c>
      <c r="AF121" s="201"/>
    </row>
    <row r="122" spans="1:33" ht="13.5" hidden="1" customHeight="1">
      <c r="A122" s="34"/>
      <c r="B122" s="54" t="s">
        <v>6038</v>
      </c>
      <c r="C122" s="67" t="str">
        <f>IF('要綱様式1-2'!A117="","",'要綱様式1-2'!A117)</f>
        <v/>
      </c>
      <c r="D122" s="67"/>
      <c r="E122" s="67"/>
      <c r="F122" s="67"/>
      <c r="G122" s="67"/>
      <c r="H122" s="67"/>
      <c r="I122" s="67"/>
      <c r="J122" s="94"/>
      <c r="K122" s="106">
        <f>K123+K127</f>
        <v>0</v>
      </c>
      <c r="L122" s="106">
        <f>L123+L127</f>
        <v>0</v>
      </c>
      <c r="M122" s="106">
        <f>M123+M127</f>
        <v>0</v>
      </c>
      <c r="N122" s="106">
        <f>N123+N127</f>
        <v>0</v>
      </c>
      <c r="O122" s="106">
        <f>O123+O127</f>
        <v>0</v>
      </c>
      <c r="P122" s="106"/>
      <c r="Q122" s="134"/>
      <c r="R122" s="102">
        <f>R123+R127</f>
        <v>0</v>
      </c>
      <c r="S122" s="166"/>
      <c r="T122" s="181"/>
      <c r="U122" s="181"/>
      <c r="V122" s="181"/>
      <c r="W122" s="181"/>
      <c r="X122" s="181"/>
      <c r="Y122" s="181"/>
      <c r="Z122" s="181"/>
      <c r="AA122" s="181"/>
      <c r="AB122" s="181"/>
      <c r="AC122" s="181"/>
      <c r="AD122" s="181"/>
      <c r="AE122" s="181"/>
      <c r="AF122" s="203"/>
    </row>
    <row r="123" spans="1:33" ht="13.5" hidden="1" customHeight="1">
      <c r="A123" s="31"/>
      <c r="B123" s="55"/>
      <c r="C123" s="68" t="s">
        <v>7275</v>
      </c>
      <c r="D123" s="67"/>
      <c r="E123" s="67"/>
      <c r="F123" s="67"/>
      <c r="G123" s="67"/>
      <c r="H123" s="67"/>
      <c r="I123" s="67"/>
      <c r="J123" s="94"/>
      <c r="K123" s="103">
        <f>SUM(K124:K126)</f>
        <v>0</v>
      </c>
      <c r="L123" s="103">
        <f>SUM(L124:L126)</f>
        <v>0</v>
      </c>
      <c r="M123" s="103">
        <f>SUM(M124:M126)</f>
        <v>0</v>
      </c>
      <c r="N123" s="103">
        <f>SUM(N124:N126)</f>
        <v>0</v>
      </c>
      <c r="O123" s="103">
        <f>SUM(O124:O126)</f>
        <v>0</v>
      </c>
      <c r="P123" s="103"/>
      <c r="Q123" s="134"/>
      <c r="R123" s="103">
        <f>ROUNDDOWN(SUM(R124:R126),-3)</f>
        <v>0</v>
      </c>
      <c r="S123" s="168"/>
      <c r="T123" s="183"/>
      <c r="U123" s="183"/>
      <c r="V123" s="183"/>
      <c r="W123" s="183"/>
      <c r="X123" s="183"/>
      <c r="Y123" s="183"/>
      <c r="Z123" s="183"/>
      <c r="AA123" s="183"/>
      <c r="AB123" s="183"/>
      <c r="AC123" s="183"/>
      <c r="AD123" s="183"/>
      <c r="AE123" s="183"/>
      <c r="AF123" s="205"/>
      <c r="AG123" s="209"/>
    </row>
    <row r="124" spans="1:33" ht="13.5" hidden="1" customHeight="1">
      <c r="A124" s="31"/>
      <c r="B124" s="55"/>
      <c r="C124" s="46" t="s">
        <v>6434</v>
      </c>
      <c r="D124" s="63"/>
      <c r="E124" s="63"/>
      <c r="F124" s="79"/>
      <c r="G124" s="85" t="s">
        <v>7274</v>
      </c>
      <c r="H124" s="85"/>
      <c r="I124" s="85"/>
      <c r="J124" s="89"/>
      <c r="K124" s="104">
        <f>'要綱様式1-2'!R119</f>
        <v>0</v>
      </c>
      <c r="L124" s="114">
        <v>0</v>
      </c>
      <c r="M124" s="104">
        <f>K124-L124</f>
        <v>0</v>
      </c>
      <c r="N124" s="104">
        <f>'要綱様式1-2'!Y119</f>
        <v>0</v>
      </c>
      <c r="O124" s="125">
        <f>ROUNDDOWN(MIN(M124:N124)*2/3,0)</f>
        <v>0</v>
      </c>
      <c r="P124" s="128">
        <f>SUM(O124:O125)</f>
        <v>0</v>
      </c>
      <c r="Q124" s="135">
        <f>IFERROR(VLOOKUP('要綱様式1-2'!B117,リンク先!$C$6:$D$8,2,FALSE),0)</f>
        <v>0</v>
      </c>
      <c r="R124" s="149">
        <f>MIN(P124:Q125)</f>
        <v>0</v>
      </c>
      <c r="S124" s="162"/>
      <c r="T124" s="177"/>
      <c r="U124" s="177"/>
      <c r="V124" s="177"/>
      <c r="W124" s="177"/>
      <c r="X124" s="177"/>
      <c r="Y124" s="177"/>
      <c r="Z124" s="177"/>
      <c r="AA124" s="177"/>
      <c r="AB124" s="177"/>
      <c r="AC124" s="177"/>
      <c r="AD124" s="177"/>
      <c r="AE124" s="177"/>
      <c r="AF124" s="199"/>
      <c r="AG124" s="209"/>
    </row>
    <row r="125" spans="1:33" ht="13.5" hidden="1" customHeight="1">
      <c r="A125" s="31"/>
      <c r="B125" s="55"/>
      <c r="C125" s="50"/>
      <c r="D125" s="65"/>
      <c r="E125" s="65"/>
      <c r="F125" s="81"/>
      <c r="G125" s="86" t="s">
        <v>1395</v>
      </c>
      <c r="H125" s="86"/>
      <c r="I125" s="86"/>
      <c r="J125" s="90"/>
      <c r="K125" s="105">
        <f>'要綱様式1-2'!R120</f>
        <v>0</v>
      </c>
      <c r="L125" s="115">
        <v>0</v>
      </c>
      <c r="M125" s="105">
        <f>K125-L125</f>
        <v>0</v>
      </c>
      <c r="N125" s="105">
        <f>'要綱様式1-2'!Y120</f>
        <v>0</v>
      </c>
      <c r="O125" s="105">
        <f>ROUNDDOWN(MIN(M125:N125)*1/2,0)</f>
        <v>0</v>
      </c>
      <c r="P125" s="129"/>
      <c r="Q125" s="136"/>
      <c r="R125" s="150"/>
      <c r="S125" s="162"/>
      <c r="T125" s="177"/>
      <c r="U125" s="177"/>
      <c r="V125" s="177"/>
      <c r="W125" s="177"/>
      <c r="X125" s="177"/>
      <c r="Y125" s="177"/>
      <c r="Z125" s="177"/>
      <c r="AA125" s="177"/>
      <c r="AB125" s="177"/>
      <c r="AC125" s="177"/>
      <c r="AD125" s="177"/>
      <c r="AE125" s="177"/>
      <c r="AF125" s="199"/>
      <c r="AG125" s="209"/>
    </row>
    <row r="126" spans="1:33" ht="13.5" hidden="1" customHeight="1">
      <c r="A126" s="31"/>
      <c r="B126" s="56"/>
      <c r="C126" s="69" t="s">
        <v>2812</v>
      </c>
      <c r="D126" s="72"/>
      <c r="E126" s="72"/>
      <c r="F126" s="83"/>
      <c r="G126" s="61" t="str">
        <f>'要綱様式1-2'!Q121</f>
        <v/>
      </c>
      <c r="H126" s="61"/>
      <c r="I126" s="61"/>
      <c r="J126" s="91"/>
      <c r="K126" s="105">
        <f>'要綱様式1-2'!R121</f>
        <v>0</v>
      </c>
      <c r="L126" s="115">
        <v>0</v>
      </c>
      <c r="M126" s="105">
        <f>K126-L126</f>
        <v>0</v>
      </c>
      <c r="N126" s="105">
        <f>'要綱様式1-2'!Y121</f>
        <v>0</v>
      </c>
      <c r="O126" s="105">
        <f>ROUNDDOWN(MIN(M126:N126)*1/2,0)</f>
        <v>0</v>
      </c>
      <c r="P126" s="130"/>
      <c r="Q126" s="136">
        <f>Z130*300000+AD130*150000+AA131*1/2</f>
        <v>0</v>
      </c>
      <c r="R126" s="150">
        <f>MIN(O126:Q126)</f>
        <v>0</v>
      </c>
      <c r="S126" s="162"/>
      <c r="T126" s="177"/>
      <c r="U126" s="177"/>
      <c r="V126" s="177"/>
      <c r="W126" s="177"/>
      <c r="X126" s="177"/>
      <c r="Y126" s="177"/>
      <c r="Z126" s="177"/>
      <c r="AA126" s="177"/>
      <c r="AB126" s="177"/>
      <c r="AC126" s="177"/>
      <c r="AD126" s="177"/>
      <c r="AE126" s="177"/>
      <c r="AF126" s="199"/>
      <c r="AG126" s="209"/>
    </row>
    <row r="127" spans="1:33" ht="13.5" hidden="1" customHeight="1">
      <c r="A127" s="31"/>
      <c r="B127" s="56"/>
      <c r="C127" s="68" t="s">
        <v>7276</v>
      </c>
      <c r="D127" s="67"/>
      <c r="E127" s="67"/>
      <c r="F127" s="67"/>
      <c r="G127" s="67"/>
      <c r="H127" s="67"/>
      <c r="I127" s="67"/>
      <c r="J127" s="94"/>
      <c r="K127" s="106">
        <f>SUM(K128:K131)</f>
        <v>0</v>
      </c>
      <c r="L127" s="106">
        <f>SUM(L128:L131)</f>
        <v>0</v>
      </c>
      <c r="M127" s="106">
        <f>SUM(M128:M131)</f>
        <v>0</v>
      </c>
      <c r="N127" s="106">
        <f>SUM(N128:N131)</f>
        <v>0</v>
      </c>
      <c r="O127" s="106">
        <f>SUM(O128:O131)</f>
        <v>0</v>
      </c>
      <c r="P127" s="103"/>
      <c r="Q127" s="134"/>
      <c r="R127" s="106">
        <f>ROUNDDOWN(SUM(R128:R131),-3)</f>
        <v>0</v>
      </c>
      <c r="S127" s="162"/>
      <c r="T127" s="177"/>
      <c r="U127" s="177"/>
      <c r="V127" s="177"/>
      <c r="W127" s="177"/>
      <c r="X127" s="177"/>
      <c r="Y127" s="177"/>
      <c r="Z127" s="177"/>
      <c r="AA127" s="177"/>
      <c r="AB127" s="177"/>
      <c r="AC127" s="177"/>
      <c r="AD127" s="177"/>
      <c r="AE127" s="177"/>
      <c r="AF127" s="199"/>
    </row>
    <row r="128" spans="1:33" ht="13.5" hidden="1" customHeight="1">
      <c r="A128" s="30"/>
      <c r="B128" s="56"/>
      <c r="C128" s="46" t="s">
        <v>6434</v>
      </c>
      <c r="D128" s="63"/>
      <c r="E128" s="63"/>
      <c r="F128" s="79"/>
      <c r="G128" s="85" t="s">
        <v>6257</v>
      </c>
      <c r="H128" s="85"/>
      <c r="I128" s="85"/>
      <c r="J128" s="89"/>
      <c r="K128" s="107">
        <f>'要綱様式1-2'!Y123</f>
        <v>0</v>
      </c>
      <c r="L128" s="116">
        <v>0</v>
      </c>
      <c r="M128" s="107">
        <f>K128-L128</f>
        <v>0</v>
      </c>
      <c r="N128" s="107">
        <f>'要綱様式1-2'!Y123</f>
        <v>0</v>
      </c>
      <c r="O128" s="107">
        <f>ROUNDDOWN(MIN(M128:N128)*3/4,0)</f>
        <v>0</v>
      </c>
      <c r="P128" s="128">
        <f>SUM(O128:O130)</f>
        <v>0</v>
      </c>
      <c r="Q128" s="135">
        <f>IFERROR(VLOOKUP('要綱様式1-2'!B117,リンク先!$C$3:$D$5,2,FALSE),0)</f>
        <v>0</v>
      </c>
      <c r="R128" s="149">
        <f>MIN(P128:Q130)</f>
        <v>0</v>
      </c>
      <c r="S128" s="162"/>
      <c r="T128" s="177"/>
      <c r="U128" s="177"/>
      <c r="V128" s="177"/>
      <c r="W128" s="177"/>
      <c r="X128" s="177"/>
      <c r="Y128" s="177"/>
      <c r="Z128" s="177"/>
      <c r="AA128" s="177"/>
      <c r="AB128" s="177"/>
      <c r="AC128" s="177"/>
      <c r="AD128" s="177"/>
      <c r="AE128" s="177"/>
      <c r="AF128" s="199"/>
    </row>
    <row r="129" spans="1:33" ht="13.5" hidden="1" customHeight="1">
      <c r="A129" s="30"/>
      <c r="B129" s="56"/>
      <c r="C129" s="49"/>
      <c r="D129" s="64"/>
      <c r="E129" s="64"/>
      <c r="F129" s="80"/>
      <c r="G129" s="87" t="s">
        <v>7274</v>
      </c>
      <c r="H129" s="87"/>
      <c r="I129" s="87"/>
      <c r="J129" s="92"/>
      <c r="K129" s="108">
        <f>'要綱様式1-2'!Y124</f>
        <v>0</v>
      </c>
      <c r="L129" s="117">
        <v>0</v>
      </c>
      <c r="M129" s="107">
        <f>K129-L129</f>
        <v>0</v>
      </c>
      <c r="N129" s="107">
        <f>'要綱様式1-2'!Y124</f>
        <v>0</v>
      </c>
      <c r="O129" s="108">
        <f>ROUNDDOWN(MIN(M129:N129)*2/3,0)</f>
        <v>0</v>
      </c>
      <c r="P129" s="131"/>
      <c r="Q129" s="137"/>
      <c r="R129" s="151"/>
      <c r="S129" s="162"/>
      <c r="T129" s="177"/>
      <c r="U129" s="177"/>
      <c r="V129" s="177"/>
      <c r="W129" s="177"/>
      <c r="X129" s="177"/>
      <c r="Y129" s="177"/>
      <c r="Z129" s="177"/>
      <c r="AA129" s="177"/>
      <c r="AB129" s="177"/>
      <c r="AC129" s="177"/>
      <c r="AD129" s="177"/>
      <c r="AE129" s="177"/>
      <c r="AF129" s="199"/>
      <c r="AG129" s="209"/>
    </row>
    <row r="130" spans="1:33" ht="13.5" hidden="1" customHeight="1">
      <c r="A130" s="30"/>
      <c r="B130" s="56"/>
      <c r="C130" s="70"/>
      <c r="D130" s="73"/>
      <c r="E130" s="73"/>
      <c r="F130" s="84"/>
      <c r="G130" s="88" t="s">
        <v>1395</v>
      </c>
      <c r="H130" s="88"/>
      <c r="I130" s="88"/>
      <c r="J130" s="93"/>
      <c r="K130" s="105">
        <f>'要綱様式1-2'!Y125</f>
        <v>0</v>
      </c>
      <c r="L130" s="118">
        <v>0</v>
      </c>
      <c r="M130" s="105">
        <f>K130-L130</f>
        <v>0</v>
      </c>
      <c r="N130" s="105">
        <f>'要綱様式1-2'!Y125</f>
        <v>0</v>
      </c>
      <c r="O130" s="105">
        <f>ROUNDDOWN(MIN(M130:N130)*1/2,0)</f>
        <v>0</v>
      </c>
      <c r="P130" s="129"/>
      <c r="Q130" s="136"/>
      <c r="R130" s="150"/>
      <c r="S130" s="163" t="s">
        <v>7294</v>
      </c>
      <c r="T130" s="178"/>
      <c r="U130" s="178"/>
      <c r="V130" s="187" t="s">
        <v>2886</v>
      </c>
      <c r="W130" s="187"/>
      <c r="X130" s="189" t="s">
        <v>7258</v>
      </c>
      <c r="Y130" s="189"/>
      <c r="Z130" s="191"/>
      <c r="AA130" s="191"/>
      <c r="AB130" s="189" t="s">
        <v>7259</v>
      </c>
      <c r="AC130" s="189"/>
      <c r="AD130" s="191"/>
      <c r="AE130" s="191"/>
      <c r="AF130" s="200" t="s">
        <v>4755</v>
      </c>
    </row>
    <row r="131" spans="1:33" ht="13.5" hidden="1" customHeight="1">
      <c r="A131" s="30"/>
      <c r="B131" s="57"/>
      <c r="C131" s="69" t="s">
        <v>2812</v>
      </c>
      <c r="D131" s="72"/>
      <c r="E131" s="72"/>
      <c r="F131" s="83"/>
      <c r="G131" s="61" t="str">
        <f>'要綱様式1-2'!Q126</f>
        <v/>
      </c>
      <c r="H131" s="61"/>
      <c r="I131" s="61"/>
      <c r="J131" s="91"/>
      <c r="K131" s="106">
        <f>'要綱様式1-2'!Y126</f>
        <v>0</v>
      </c>
      <c r="L131" s="119">
        <v>0</v>
      </c>
      <c r="M131" s="103">
        <f>K131-L131</f>
        <v>0</v>
      </c>
      <c r="N131" s="106">
        <f>'要綱様式1-2'!Y126</f>
        <v>0</v>
      </c>
      <c r="O131" s="106">
        <f>IF(G131="連携コース",ROUNDDOWN(MIN(M131:N131)*2/3,0),ROUNDDOWN(MIN(M131:N131)*1/2,0))</f>
        <v>0</v>
      </c>
      <c r="P131" s="103"/>
      <c r="Q131" s="140">
        <f>IF(G131="連携コース",Z130*400000+AD130*200000+AA131*2/3,Z130*300000+AD130*150000+AA131*1/2)</f>
        <v>0</v>
      </c>
      <c r="R131" s="153">
        <f>MIN(O131:Q131)</f>
        <v>0</v>
      </c>
      <c r="S131" s="164" t="s">
        <v>2251</v>
      </c>
      <c r="T131" s="179"/>
      <c r="U131" s="179"/>
      <c r="V131" s="188" t="s">
        <v>2886</v>
      </c>
      <c r="W131" s="188"/>
      <c r="X131" s="190" t="s">
        <v>5189</v>
      </c>
      <c r="Y131" s="190"/>
      <c r="Z131" s="190"/>
      <c r="AA131" s="192"/>
      <c r="AB131" s="192"/>
      <c r="AC131" s="192"/>
      <c r="AD131" s="192"/>
      <c r="AE131" s="193" t="s">
        <v>7277</v>
      </c>
      <c r="AF131" s="201"/>
    </row>
    <row r="132" spans="1:33" ht="13.5" hidden="1" customHeight="1">
      <c r="A132" s="34"/>
      <c r="B132" s="54" t="s">
        <v>454</v>
      </c>
      <c r="C132" s="67" t="str">
        <f>IF('要綱様式1-2'!A127="","",'要綱様式1-2'!A127)</f>
        <v/>
      </c>
      <c r="D132" s="67"/>
      <c r="E132" s="67"/>
      <c r="F132" s="67"/>
      <c r="G132" s="67"/>
      <c r="H132" s="67"/>
      <c r="I132" s="67"/>
      <c r="J132" s="94"/>
      <c r="K132" s="106">
        <f>K133+K137</f>
        <v>0</v>
      </c>
      <c r="L132" s="106">
        <f>L133+L137</f>
        <v>0</v>
      </c>
      <c r="M132" s="106">
        <f>M133+M137</f>
        <v>0</v>
      </c>
      <c r="N132" s="106">
        <f>N133+N137</f>
        <v>0</v>
      </c>
      <c r="O132" s="106">
        <f>O133+O137</f>
        <v>0</v>
      </c>
      <c r="P132" s="106"/>
      <c r="Q132" s="134"/>
      <c r="R132" s="102">
        <f>R133+R137</f>
        <v>0</v>
      </c>
      <c r="S132" s="166"/>
      <c r="T132" s="181"/>
      <c r="U132" s="181"/>
      <c r="V132" s="181"/>
      <c r="W132" s="181"/>
      <c r="X132" s="181"/>
      <c r="Y132" s="181"/>
      <c r="Z132" s="181"/>
      <c r="AA132" s="181"/>
      <c r="AB132" s="181"/>
      <c r="AC132" s="181"/>
      <c r="AD132" s="181"/>
      <c r="AE132" s="181"/>
      <c r="AF132" s="203"/>
    </row>
    <row r="133" spans="1:33" ht="13.5" hidden="1" customHeight="1">
      <c r="A133" s="31"/>
      <c r="B133" s="55"/>
      <c r="C133" s="68" t="s">
        <v>7275</v>
      </c>
      <c r="D133" s="67"/>
      <c r="E133" s="67"/>
      <c r="F133" s="67"/>
      <c r="G133" s="67"/>
      <c r="H133" s="67"/>
      <c r="I133" s="67"/>
      <c r="J133" s="94"/>
      <c r="K133" s="103">
        <f>SUM(K134:K136)</f>
        <v>0</v>
      </c>
      <c r="L133" s="103">
        <f>SUM(L134:L136)</f>
        <v>0</v>
      </c>
      <c r="M133" s="103">
        <f>SUM(M134:M136)</f>
        <v>0</v>
      </c>
      <c r="N133" s="103">
        <f>SUM(N134:N136)</f>
        <v>0</v>
      </c>
      <c r="O133" s="103">
        <f>SUM(O134:O136)</f>
        <v>0</v>
      </c>
      <c r="P133" s="103"/>
      <c r="Q133" s="134"/>
      <c r="R133" s="103">
        <f>ROUNDDOWN(SUM(R134:R136),-3)</f>
        <v>0</v>
      </c>
      <c r="S133" s="168"/>
      <c r="T133" s="183"/>
      <c r="U133" s="183"/>
      <c r="V133" s="183"/>
      <c r="W133" s="183"/>
      <c r="X133" s="183"/>
      <c r="Y133" s="183"/>
      <c r="Z133" s="183"/>
      <c r="AA133" s="183"/>
      <c r="AB133" s="183"/>
      <c r="AC133" s="183"/>
      <c r="AD133" s="183"/>
      <c r="AE133" s="183"/>
      <c r="AF133" s="205"/>
      <c r="AG133" s="209"/>
    </row>
    <row r="134" spans="1:33" ht="13.5" hidden="1" customHeight="1">
      <c r="A134" s="31"/>
      <c r="B134" s="55"/>
      <c r="C134" s="46" t="s">
        <v>6434</v>
      </c>
      <c r="D134" s="63"/>
      <c r="E134" s="63"/>
      <c r="F134" s="79"/>
      <c r="G134" s="85" t="s">
        <v>7274</v>
      </c>
      <c r="H134" s="85"/>
      <c r="I134" s="85"/>
      <c r="J134" s="89"/>
      <c r="K134" s="104">
        <f>'要綱様式1-2'!R129</f>
        <v>0</v>
      </c>
      <c r="L134" s="114">
        <v>0</v>
      </c>
      <c r="M134" s="104">
        <f>K134-L134</f>
        <v>0</v>
      </c>
      <c r="N134" s="104">
        <f>'要綱様式1-2'!Y129</f>
        <v>0</v>
      </c>
      <c r="O134" s="125">
        <f>ROUNDDOWN(MIN(M134:N134)*2/3,0)</f>
        <v>0</v>
      </c>
      <c r="P134" s="128">
        <f>SUM(O134:O135)</f>
        <v>0</v>
      </c>
      <c r="Q134" s="135">
        <f>IFERROR(VLOOKUP('要綱様式1-2'!B127,リンク先!$C$6:$D$8,2,FALSE),0)</f>
        <v>0</v>
      </c>
      <c r="R134" s="149">
        <f>MIN(P134:Q135)</f>
        <v>0</v>
      </c>
      <c r="S134" s="162"/>
      <c r="T134" s="177"/>
      <c r="U134" s="177"/>
      <c r="V134" s="177"/>
      <c r="W134" s="177"/>
      <c r="X134" s="177"/>
      <c r="Y134" s="177"/>
      <c r="Z134" s="177"/>
      <c r="AA134" s="177"/>
      <c r="AB134" s="177"/>
      <c r="AC134" s="177"/>
      <c r="AD134" s="177"/>
      <c r="AE134" s="177"/>
      <c r="AF134" s="199"/>
      <c r="AG134" s="209"/>
    </row>
    <row r="135" spans="1:33" ht="13.5" hidden="1" customHeight="1">
      <c r="A135" s="31"/>
      <c r="B135" s="55"/>
      <c r="C135" s="50"/>
      <c r="D135" s="65"/>
      <c r="E135" s="65"/>
      <c r="F135" s="81"/>
      <c r="G135" s="86" t="s">
        <v>1395</v>
      </c>
      <c r="H135" s="86"/>
      <c r="I135" s="86"/>
      <c r="J135" s="90"/>
      <c r="K135" s="105">
        <f>'要綱様式1-2'!R130</f>
        <v>0</v>
      </c>
      <c r="L135" s="115">
        <v>0</v>
      </c>
      <c r="M135" s="105">
        <f>K135-L135</f>
        <v>0</v>
      </c>
      <c r="N135" s="105">
        <f>'要綱様式1-2'!Y130</f>
        <v>0</v>
      </c>
      <c r="O135" s="105">
        <f>ROUNDDOWN(MIN(M135:N135)*1/2,0)</f>
        <v>0</v>
      </c>
      <c r="P135" s="129"/>
      <c r="Q135" s="136"/>
      <c r="R135" s="150"/>
      <c r="S135" s="162"/>
      <c r="T135" s="177"/>
      <c r="U135" s="177"/>
      <c r="V135" s="177"/>
      <c r="W135" s="177"/>
      <c r="X135" s="177"/>
      <c r="Y135" s="177"/>
      <c r="Z135" s="177"/>
      <c r="AA135" s="177"/>
      <c r="AB135" s="177"/>
      <c r="AC135" s="177"/>
      <c r="AD135" s="177"/>
      <c r="AE135" s="177"/>
      <c r="AF135" s="199"/>
      <c r="AG135" s="209"/>
    </row>
    <row r="136" spans="1:33" ht="13.5" hidden="1" customHeight="1">
      <c r="A136" s="31"/>
      <c r="B136" s="56"/>
      <c r="C136" s="69" t="s">
        <v>2812</v>
      </c>
      <c r="D136" s="72"/>
      <c r="E136" s="72"/>
      <c r="F136" s="83"/>
      <c r="G136" s="61" t="str">
        <f>'要綱様式1-2'!Q131</f>
        <v/>
      </c>
      <c r="H136" s="61"/>
      <c r="I136" s="61"/>
      <c r="J136" s="91"/>
      <c r="K136" s="105">
        <f>'要綱様式1-2'!R131</f>
        <v>0</v>
      </c>
      <c r="L136" s="115">
        <v>0</v>
      </c>
      <c r="M136" s="105">
        <f>K136-L136</f>
        <v>0</v>
      </c>
      <c r="N136" s="105">
        <f>'要綱様式1-2'!Y131</f>
        <v>0</v>
      </c>
      <c r="O136" s="105">
        <f>ROUNDDOWN(MIN(M136:N136)*1/2,0)</f>
        <v>0</v>
      </c>
      <c r="P136" s="130"/>
      <c r="Q136" s="136">
        <f>Z140*300000+AD140*150000+AA141*1/2</f>
        <v>0</v>
      </c>
      <c r="R136" s="150">
        <f>MIN(O136:Q136)</f>
        <v>0</v>
      </c>
      <c r="S136" s="162"/>
      <c r="T136" s="177"/>
      <c r="U136" s="177"/>
      <c r="V136" s="177"/>
      <c r="W136" s="177"/>
      <c r="X136" s="177"/>
      <c r="Y136" s="177"/>
      <c r="Z136" s="177"/>
      <c r="AA136" s="177"/>
      <c r="AB136" s="177"/>
      <c r="AC136" s="177"/>
      <c r="AD136" s="177"/>
      <c r="AE136" s="177"/>
      <c r="AF136" s="199"/>
      <c r="AG136" s="209"/>
    </row>
    <row r="137" spans="1:33" ht="13.5" hidden="1" customHeight="1">
      <c r="A137" s="31"/>
      <c r="B137" s="56"/>
      <c r="C137" s="68" t="s">
        <v>7276</v>
      </c>
      <c r="D137" s="67"/>
      <c r="E137" s="67"/>
      <c r="F137" s="67"/>
      <c r="G137" s="67"/>
      <c r="H137" s="67"/>
      <c r="I137" s="67"/>
      <c r="J137" s="94"/>
      <c r="K137" s="106">
        <f>SUM(K138:K141)</f>
        <v>0</v>
      </c>
      <c r="L137" s="106">
        <f>SUM(L138:L141)</f>
        <v>0</v>
      </c>
      <c r="M137" s="106">
        <f>SUM(M138:M141)</f>
        <v>0</v>
      </c>
      <c r="N137" s="106">
        <f>SUM(N138:N141)</f>
        <v>0</v>
      </c>
      <c r="O137" s="106">
        <f>SUM(O138:O141)</f>
        <v>0</v>
      </c>
      <c r="P137" s="103"/>
      <c r="Q137" s="134"/>
      <c r="R137" s="106">
        <f>ROUNDDOWN(SUM(R138:R141),-3)</f>
        <v>0</v>
      </c>
      <c r="S137" s="162"/>
      <c r="T137" s="177"/>
      <c r="U137" s="177"/>
      <c r="V137" s="177"/>
      <c r="W137" s="177"/>
      <c r="X137" s="177"/>
      <c r="Y137" s="177"/>
      <c r="Z137" s="177"/>
      <c r="AA137" s="177"/>
      <c r="AB137" s="177"/>
      <c r="AC137" s="177"/>
      <c r="AD137" s="177"/>
      <c r="AE137" s="177"/>
      <c r="AF137" s="199"/>
    </row>
    <row r="138" spans="1:33" ht="13.5" hidden="1" customHeight="1">
      <c r="A138" s="30"/>
      <c r="B138" s="56"/>
      <c r="C138" s="46" t="s">
        <v>6434</v>
      </c>
      <c r="D138" s="63"/>
      <c r="E138" s="63"/>
      <c r="F138" s="79"/>
      <c r="G138" s="85" t="s">
        <v>6257</v>
      </c>
      <c r="H138" s="85"/>
      <c r="I138" s="85"/>
      <c r="J138" s="89"/>
      <c r="K138" s="107">
        <f>'要綱様式1-2'!Y133</f>
        <v>0</v>
      </c>
      <c r="L138" s="116">
        <v>0</v>
      </c>
      <c r="M138" s="107">
        <f>K138-L138</f>
        <v>0</v>
      </c>
      <c r="N138" s="107">
        <f>'要綱様式1-2'!Y133</f>
        <v>0</v>
      </c>
      <c r="O138" s="107">
        <f>ROUNDDOWN(MIN(M138:N138)*3/4,0)</f>
        <v>0</v>
      </c>
      <c r="P138" s="128">
        <f>SUM(O138:O140)</f>
        <v>0</v>
      </c>
      <c r="Q138" s="135">
        <f>IFERROR(VLOOKUP('要綱様式1-2'!B127,リンク先!$C$3:$D$5,2,FALSE),0)</f>
        <v>0</v>
      </c>
      <c r="R138" s="149">
        <f>MIN(P138:Q140)</f>
        <v>0</v>
      </c>
      <c r="S138" s="162"/>
      <c r="T138" s="177"/>
      <c r="U138" s="177"/>
      <c r="V138" s="177"/>
      <c r="W138" s="177"/>
      <c r="X138" s="177"/>
      <c r="Y138" s="177"/>
      <c r="Z138" s="177"/>
      <c r="AA138" s="177"/>
      <c r="AB138" s="177"/>
      <c r="AC138" s="177"/>
      <c r="AD138" s="177"/>
      <c r="AE138" s="177"/>
      <c r="AF138" s="199"/>
    </row>
    <row r="139" spans="1:33" ht="13.5" hidden="1" customHeight="1">
      <c r="A139" s="30"/>
      <c r="B139" s="56"/>
      <c r="C139" s="49"/>
      <c r="D139" s="64"/>
      <c r="E139" s="64"/>
      <c r="F139" s="80"/>
      <c r="G139" s="87" t="s">
        <v>7274</v>
      </c>
      <c r="H139" s="87"/>
      <c r="I139" s="87"/>
      <c r="J139" s="92"/>
      <c r="K139" s="108">
        <f>'要綱様式1-2'!Y134</f>
        <v>0</v>
      </c>
      <c r="L139" s="117">
        <v>0</v>
      </c>
      <c r="M139" s="107">
        <f>K139-L139</f>
        <v>0</v>
      </c>
      <c r="N139" s="107">
        <f>'要綱様式1-2'!Y134</f>
        <v>0</v>
      </c>
      <c r="O139" s="108">
        <f>ROUNDDOWN(MIN(M139:N139)*2/3,0)</f>
        <v>0</v>
      </c>
      <c r="P139" s="131"/>
      <c r="Q139" s="137"/>
      <c r="R139" s="151"/>
      <c r="S139" s="162"/>
      <c r="T139" s="177"/>
      <c r="U139" s="177"/>
      <c r="V139" s="177"/>
      <c r="W139" s="177"/>
      <c r="X139" s="177"/>
      <c r="Y139" s="177"/>
      <c r="Z139" s="177"/>
      <c r="AA139" s="177"/>
      <c r="AB139" s="177"/>
      <c r="AC139" s="177"/>
      <c r="AD139" s="177"/>
      <c r="AE139" s="177"/>
      <c r="AF139" s="199"/>
      <c r="AG139" s="209"/>
    </row>
    <row r="140" spans="1:33" ht="13.5" hidden="1" customHeight="1">
      <c r="A140" s="30"/>
      <c r="B140" s="56"/>
      <c r="C140" s="70"/>
      <c r="D140" s="73"/>
      <c r="E140" s="73"/>
      <c r="F140" s="84"/>
      <c r="G140" s="88" t="s">
        <v>1395</v>
      </c>
      <c r="H140" s="88"/>
      <c r="I140" s="88"/>
      <c r="J140" s="93"/>
      <c r="K140" s="105">
        <f>'要綱様式1-2'!Y135</f>
        <v>0</v>
      </c>
      <c r="L140" s="118">
        <v>0</v>
      </c>
      <c r="M140" s="105">
        <f>K140-L140</f>
        <v>0</v>
      </c>
      <c r="N140" s="105">
        <f>'要綱様式1-2'!Y135</f>
        <v>0</v>
      </c>
      <c r="O140" s="105">
        <f>ROUNDDOWN(MIN(M140:N140)*1/2,0)</f>
        <v>0</v>
      </c>
      <c r="P140" s="129"/>
      <c r="Q140" s="136"/>
      <c r="R140" s="150"/>
      <c r="S140" s="163" t="s">
        <v>7294</v>
      </c>
      <c r="T140" s="178"/>
      <c r="U140" s="178"/>
      <c r="V140" s="187" t="s">
        <v>2886</v>
      </c>
      <c r="W140" s="187"/>
      <c r="X140" s="189" t="s">
        <v>7258</v>
      </c>
      <c r="Y140" s="189"/>
      <c r="Z140" s="191"/>
      <c r="AA140" s="191"/>
      <c r="AB140" s="189" t="s">
        <v>7259</v>
      </c>
      <c r="AC140" s="189"/>
      <c r="AD140" s="191"/>
      <c r="AE140" s="191"/>
      <c r="AF140" s="200" t="s">
        <v>4755</v>
      </c>
    </row>
    <row r="141" spans="1:33" ht="13.5" hidden="1" customHeight="1">
      <c r="A141" s="30"/>
      <c r="B141" s="57"/>
      <c r="C141" s="69" t="s">
        <v>2812</v>
      </c>
      <c r="D141" s="72"/>
      <c r="E141" s="72"/>
      <c r="F141" s="83"/>
      <c r="G141" s="61" t="str">
        <f>'要綱様式1-2'!Q136</f>
        <v/>
      </c>
      <c r="H141" s="61"/>
      <c r="I141" s="61"/>
      <c r="J141" s="91"/>
      <c r="K141" s="106">
        <f>'要綱様式1-2'!Y136</f>
        <v>0</v>
      </c>
      <c r="L141" s="119">
        <v>0</v>
      </c>
      <c r="M141" s="103">
        <f>K141-L141</f>
        <v>0</v>
      </c>
      <c r="N141" s="106">
        <f>'要綱様式1-2'!Y136</f>
        <v>0</v>
      </c>
      <c r="O141" s="106">
        <f>IF(G141="連携コース",ROUNDDOWN(MIN(M141:N141)*2/3,0),ROUNDDOWN(MIN(M141:N141)*1/2,0))</f>
        <v>0</v>
      </c>
      <c r="P141" s="103"/>
      <c r="Q141" s="140">
        <f>IF(G141="連携コース",Z140*400000+AD140*200000+AA141*2/3,Z140*300000+AD140*150000+AA141*1/2)</f>
        <v>0</v>
      </c>
      <c r="R141" s="153">
        <f>MIN(O141:Q141)</f>
        <v>0</v>
      </c>
      <c r="S141" s="164" t="s">
        <v>2251</v>
      </c>
      <c r="T141" s="179"/>
      <c r="U141" s="179"/>
      <c r="V141" s="188" t="s">
        <v>2886</v>
      </c>
      <c r="W141" s="188"/>
      <c r="X141" s="190" t="s">
        <v>5189</v>
      </c>
      <c r="Y141" s="190"/>
      <c r="Z141" s="190"/>
      <c r="AA141" s="192"/>
      <c r="AB141" s="192"/>
      <c r="AC141" s="192"/>
      <c r="AD141" s="192"/>
      <c r="AE141" s="193" t="s">
        <v>7277</v>
      </c>
      <c r="AF141" s="201"/>
    </row>
    <row r="142" spans="1:33" ht="13.5" hidden="1" customHeight="1">
      <c r="A142" s="34"/>
      <c r="B142" s="54" t="s">
        <v>7249</v>
      </c>
      <c r="C142" s="67" t="str">
        <f>IF('要綱様式1-2'!A137="","",'要綱様式1-2'!A137)</f>
        <v/>
      </c>
      <c r="D142" s="67"/>
      <c r="E142" s="67"/>
      <c r="F142" s="67"/>
      <c r="G142" s="67"/>
      <c r="H142" s="67"/>
      <c r="I142" s="67"/>
      <c r="J142" s="94"/>
      <c r="K142" s="102">
        <f>K143+K147</f>
        <v>0</v>
      </c>
      <c r="L142" s="102">
        <f>L143+L147</f>
        <v>0</v>
      </c>
      <c r="M142" s="102">
        <f>M143+M147</f>
        <v>0</v>
      </c>
      <c r="N142" s="102">
        <f>N143+N147</f>
        <v>0</v>
      </c>
      <c r="O142" s="102">
        <f>O143+O147</f>
        <v>0</v>
      </c>
      <c r="P142" s="102"/>
      <c r="Q142" s="133"/>
      <c r="R142" s="102">
        <f>R143+R147</f>
        <v>0</v>
      </c>
      <c r="S142" s="166"/>
      <c r="T142" s="181"/>
      <c r="U142" s="181"/>
      <c r="V142" s="181"/>
      <c r="W142" s="181"/>
      <c r="X142" s="181"/>
      <c r="Y142" s="181"/>
      <c r="Z142" s="181"/>
      <c r="AA142" s="181"/>
      <c r="AB142" s="181"/>
      <c r="AC142" s="181"/>
      <c r="AD142" s="181"/>
      <c r="AE142" s="181"/>
      <c r="AF142" s="203"/>
    </row>
    <row r="143" spans="1:33" ht="13.5" hidden="1" customHeight="1">
      <c r="A143" s="31"/>
      <c r="B143" s="55"/>
      <c r="C143" s="68" t="s">
        <v>7275</v>
      </c>
      <c r="D143" s="67"/>
      <c r="E143" s="67"/>
      <c r="F143" s="67"/>
      <c r="G143" s="67"/>
      <c r="H143" s="67"/>
      <c r="I143" s="67"/>
      <c r="J143" s="94"/>
      <c r="K143" s="103">
        <f>SUM(K144:K146)</f>
        <v>0</v>
      </c>
      <c r="L143" s="103">
        <f>SUM(L144:L146)</f>
        <v>0</v>
      </c>
      <c r="M143" s="103">
        <f>SUM(M144:M146)</f>
        <v>0</v>
      </c>
      <c r="N143" s="103">
        <f>SUM(N144:N146)</f>
        <v>0</v>
      </c>
      <c r="O143" s="103">
        <f>SUM(O144:O146)</f>
        <v>0</v>
      </c>
      <c r="P143" s="103"/>
      <c r="Q143" s="134"/>
      <c r="R143" s="103">
        <f>ROUNDDOWN(SUM(R144:R146),-3)</f>
        <v>0</v>
      </c>
      <c r="S143" s="168"/>
      <c r="T143" s="183"/>
      <c r="U143" s="183"/>
      <c r="V143" s="183"/>
      <c r="W143" s="183"/>
      <c r="X143" s="183"/>
      <c r="Y143" s="183"/>
      <c r="Z143" s="183"/>
      <c r="AA143" s="183"/>
      <c r="AB143" s="183"/>
      <c r="AC143" s="183"/>
      <c r="AD143" s="183"/>
      <c r="AE143" s="183"/>
      <c r="AF143" s="205"/>
      <c r="AG143" s="209"/>
    </row>
    <row r="144" spans="1:33" ht="13.5" hidden="1" customHeight="1">
      <c r="A144" s="31"/>
      <c r="B144" s="55"/>
      <c r="C144" s="46" t="s">
        <v>6434</v>
      </c>
      <c r="D144" s="63"/>
      <c r="E144" s="63"/>
      <c r="F144" s="79"/>
      <c r="G144" s="85" t="s">
        <v>7274</v>
      </c>
      <c r="H144" s="85"/>
      <c r="I144" s="85"/>
      <c r="J144" s="89"/>
      <c r="K144" s="104">
        <f>'要綱様式1-2'!R139</f>
        <v>0</v>
      </c>
      <c r="L144" s="114">
        <v>0</v>
      </c>
      <c r="M144" s="104">
        <f>K144-L144</f>
        <v>0</v>
      </c>
      <c r="N144" s="104">
        <f>'要綱様式1-2'!Y139</f>
        <v>0</v>
      </c>
      <c r="O144" s="125">
        <f>ROUNDDOWN(MIN(M144:N144)*2/3,0)</f>
        <v>0</v>
      </c>
      <c r="P144" s="128">
        <f>SUM(O144:O145)</f>
        <v>0</v>
      </c>
      <c r="Q144" s="135">
        <f>IFERROR(VLOOKUP('要綱様式1-2'!B137,リンク先!$C$6:$D$8,2,FALSE),0)</f>
        <v>0</v>
      </c>
      <c r="R144" s="149">
        <f>MIN(P144:Q145)</f>
        <v>0</v>
      </c>
      <c r="S144" s="162"/>
      <c r="T144" s="177"/>
      <c r="U144" s="177"/>
      <c r="V144" s="177"/>
      <c r="W144" s="177"/>
      <c r="X144" s="177"/>
      <c r="Y144" s="177"/>
      <c r="Z144" s="177"/>
      <c r="AA144" s="177"/>
      <c r="AB144" s="177"/>
      <c r="AC144" s="177"/>
      <c r="AD144" s="177"/>
      <c r="AE144" s="177"/>
      <c r="AF144" s="199"/>
      <c r="AG144" s="209"/>
    </row>
    <row r="145" spans="1:33" ht="13.5" hidden="1" customHeight="1">
      <c r="A145" s="31"/>
      <c r="B145" s="55"/>
      <c r="C145" s="50"/>
      <c r="D145" s="65"/>
      <c r="E145" s="65"/>
      <c r="F145" s="81"/>
      <c r="G145" s="86" t="s">
        <v>1395</v>
      </c>
      <c r="H145" s="86"/>
      <c r="I145" s="86"/>
      <c r="J145" s="90"/>
      <c r="K145" s="105">
        <f>'要綱様式1-2'!R140</f>
        <v>0</v>
      </c>
      <c r="L145" s="115">
        <v>0</v>
      </c>
      <c r="M145" s="105">
        <f>K145-L145</f>
        <v>0</v>
      </c>
      <c r="N145" s="105">
        <f>'要綱様式1-2'!Y140</f>
        <v>0</v>
      </c>
      <c r="O145" s="105">
        <f>ROUNDDOWN(MIN(M145:N145)*1/2,0)</f>
        <v>0</v>
      </c>
      <c r="P145" s="129"/>
      <c r="Q145" s="136"/>
      <c r="R145" s="150"/>
      <c r="S145" s="162"/>
      <c r="T145" s="177"/>
      <c r="U145" s="177"/>
      <c r="V145" s="177"/>
      <c r="W145" s="177"/>
      <c r="X145" s="177"/>
      <c r="Y145" s="177"/>
      <c r="Z145" s="177"/>
      <c r="AA145" s="177"/>
      <c r="AB145" s="177"/>
      <c r="AC145" s="177"/>
      <c r="AD145" s="177"/>
      <c r="AE145" s="177"/>
      <c r="AF145" s="199"/>
      <c r="AG145" s="209"/>
    </row>
    <row r="146" spans="1:33" ht="13.5" hidden="1" customHeight="1">
      <c r="A146" s="31"/>
      <c r="B146" s="56"/>
      <c r="C146" s="69" t="s">
        <v>2812</v>
      </c>
      <c r="D146" s="72"/>
      <c r="E146" s="72"/>
      <c r="F146" s="83"/>
      <c r="G146" s="61" t="str">
        <f>'要綱様式1-2'!Q141</f>
        <v/>
      </c>
      <c r="H146" s="61"/>
      <c r="I146" s="61"/>
      <c r="J146" s="91"/>
      <c r="K146" s="105">
        <f>'要綱様式1-2'!R141</f>
        <v>0</v>
      </c>
      <c r="L146" s="115">
        <v>0</v>
      </c>
      <c r="M146" s="105">
        <f>K146-L146</f>
        <v>0</v>
      </c>
      <c r="N146" s="105">
        <f>'要綱様式1-2'!Y141</f>
        <v>0</v>
      </c>
      <c r="O146" s="105">
        <f>ROUNDDOWN(MIN(M146:N146)*1/2,0)</f>
        <v>0</v>
      </c>
      <c r="P146" s="130"/>
      <c r="Q146" s="136">
        <f>Z150*300000+AD150*150000+AA151*1/2</f>
        <v>0</v>
      </c>
      <c r="R146" s="150">
        <f>MIN(O146:Q146)</f>
        <v>0</v>
      </c>
      <c r="S146" s="162"/>
      <c r="T146" s="177"/>
      <c r="U146" s="177"/>
      <c r="V146" s="177"/>
      <c r="W146" s="177"/>
      <c r="X146" s="177"/>
      <c r="Y146" s="177"/>
      <c r="Z146" s="177"/>
      <c r="AA146" s="177"/>
      <c r="AB146" s="177"/>
      <c r="AC146" s="177"/>
      <c r="AD146" s="177"/>
      <c r="AE146" s="177"/>
      <c r="AF146" s="199"/>
      <c r="AG146" s="209"/>
    </row>
    <row r="147" spans="1:33" ht="13.5" hidden="1" customHeight="1">
      <c r="A147" s="31"/>
      <c r="B147" s="56"/>
      <c r="C147" s="68" t="s">
        <v>7276</v>
      </c>
      <c r="D147" s="67"/>
      <c r="E147" s="67"/>
      <c r="F147" s="67"/>
      <c r="G147" s="67"/>
      <c r="H147" s="67"/>
      <c r="I147" s="67"/>
      <c r="J147" s="94"/>
      <c r="K147" s="106">
        <f>SUM(K148:K151)</f>
        <v>0</v>
      </c>
      <c r="L147" s="106">
        <f>SUM(L148:L151)</f>
        <v>0</v>
      </c>
      <c r="M147" s="106">
        <f>SUM(M148:M151)</f>
        <v>0</v>
      </c>
      <c r="N147" s="106">
        <f>SUM(N148:N151)</f>
        <v>0</v>
      </c>
      <c r="O147" s="106">
        <f>SUM(O148:O151)</f>
        <v>0</v>
      </c>
      <c r="P147" s="103"/>
      <c r="Q147" s="134"/>
      <c r="R147" s="106">
        <f>ROUNDDOWN(SUM(R148:R151),-3)</f>
        <v>0</v>
      </c>
      <c r="S147" s="162"/>
      <c r="T147" s="177"/>
      <c r="U147" s="177"/>
      <c r="V147" s="177"/>
      <c r="W147" s="177"/>
      <c r="X147" s="177"/>
      <c r="Y147" s="177"/>
      <c r="Z147" s="177"/>
      <c r="AA147" s="177"/>
      <c r="AB147" s="177"/>
      <c r="AC147" s="177"/>
      <c r="AD147" s="177"/>
      <c r="AE147" s="177"/>
      <c r="AF147" s="199"/>
    </row>
    <row r="148" spans="1:33" ht="13.5" hidden="1" customHeight="1">
      <c r="A148" s="30"/>
      <c r="B148" s="56"/>
      <c r="C148" s="46" t="s">
        <v>6434</v>
      </c>
      <c r="D148" s="63"/>
      <c r="E148" s="63"/>
      <c r="F148" s="79"/>
      <c r="G148" s="85" t="s">
        <v>6257</v>
      </c>
      <c r="H148" s="85"/>
      <c r="I148" s="85"/>
      <c r="J148" s="89"/>
      <c r="K148" s="107">
        <f>'要綱様式1-2'!Y143</f>
        <v>0</v>
      </c>
      <c r="L148" s="116">
        <v>0</v>
      </c>
      <c r="M148" s="107">
        <f>K148-L148</f>
        <v>0</v>
      </c>
      <c r="N148" s="107">
        <f>'要綱様式1-2'!Y143</f>
        <v>0</v>
      </c>
      <c r="O148" s="107">
        <f>ROUNDDOWN(MIN(M148:N148)*3/4,0)</f>
        <v>0</v>
      </c>
      <c r="P148" s="128">
        <f>SUM(O148:O150)</f>
        <v>0</v>
      </c>
      <c r="Q148" s="135">
        <f>IFERROR(VLOOKUP('要綱様式1-2'!B137,リンク先!$C$3:$D$5,2,FALSE),0)</f>
        <v>0</v>
      </c>
      <c r="R148" s="149">
        <f>MIN(P148:Q150)</f>
        <v>0</v>
      </c>
      <c r="S148" s="162"/>
      <c r="T148" s="177"/>
      <c r="U148" s="177"/>
      <c r="V148" s="177"/>
      <c r="W148" s="177"/>
      <c r="X148" s="177"/>
      <c r="Y148" s="177"/>
      <c r="Z148" s="177"/>
      <c r="AA148" s="177"/>
      <c r="AB148" s="177"/>
      <c r="AC148" s="177"/>
      <c r="AD148" s="177"/>
      <c r="AE148" s="177"/>
      <c r="AF148" s="199"/>
    </row>
    <row r="149" spans="1:33" ht="13.5" hidden="1" customHeight="1">
      <c r="A149" s="30"/>
      <c r="B149" s="56"/>
      <c r="C149" s="49"/>
      <c r="D149" s="64"/>
      <c r="E149" s="64"/>
      <c r="F149" s="80"/>
      <c r="G149" s="87" t="s">
        <v>7274</v>
      </c>
      <c r="H149" s="87"/>
      <c r="I149" s="87"/>
      <c r="J149" s="92"/>
      <c r="K149" s="108">
        <f>'要綱様式1-2'!Y144</f>
        <v>0</v>
      </c>
      <c r="L149" s="117">
        <v>0</v>
      </c>
      <c r="M149" s="107">
        <f>K149-L149</f>
        <v>0</v>
      </c>
      <c r="N149" s="107">
        <f>'要綱様式1-2'!Y144</f>
        <v>0</v>
      </c>
      <c r="O149" s="108">
        <f>ROUNDDOWN(MIN(M149:N149)*2/3,0)</f>
        <v>0</v>
      </c>
      <c r="P149" s="131"/>
      <c r="Q149" s="137"/>
      <c r="R149" s="151"/>
      <c r="S149" s="162"/>
      <c r="T149" s="177"/>
      <c r="U149" s="177"/>
      <c r="V149" s="177"/>
      <c r="W149" s="177"/>
      <c r="X149" s="177"/>
      <c r="Y149" s="177"/>
      <c r="Z149" s="177"/>
      <c r="AA149" s="177"/>
      <c r="AB149" s="177"/>
      <c r="AC149" s="177"/>
      <c r="AD149" s="177"/>
      <c r="AE149" s="177"/>
      <c r="AF149" s="199"/>
      <c r="AG149" s="209"/>
    </row>
    <row r="150" spans="1:33" ht="13.5" hidden="1" customHeight="1">
      <c r="A150" s="30"/>
      <c r="B150" s="56"/>
      <c r="C150" s="70"/>
      <c r="D150" s="73"/>
      <c r="E150" s="73"/>
      <c r="F150" s="84"/>
      <c r="G150" s="88" t="s">
        <v>1395</v>
      </c>
      <c r="H150" s="88"/>
      <c r="I150" s="88"/>
      <c r="J150" s="93"/>
      <c r="K150" s="105">
        <f>'要綱様式1-2'!Y145</f>
        <v>0</v>
      </c>
      <c r="L150" s="118">
        <v>0</v>
      </c>
      <c r="M150" s="105">
        <f>K150-L150</f>
        <v>0</v>
      </c>
      <c r="N150" s="105">
        <f>'要綱様式1-2'!Y145</f>
        <v>0</v>
      </c>
      <c r="O150" s="105">
        <f>ROUNDDOWN(MIN(M150:N150)*1/2,0)</f>
        <v>0</v>
      </c>
      <c r="P150" s="129"/>
      <c r="Q150" s="136"/>
      <c r="R150" s="150"/>
      <c r="S150" s="163" t="s">
        <v>7294</v>
      </c>
      <c r="T150" s="178"/>
      <c r="U150" s="178"/>
      <c r="V150" s="187" t="s">
        <v>2886</v>
      </c>
      <c r="W150" s="187"/>
      <c r="X150" s="189" t="s">
        <v>7258</v>
      </c>
      <c r="Y150" s="189"/>
      <c r="Z150" s="191"/>
      <c r="AA150" s="191"/>
      <c r="AB150" s="189" t="s">
        <v>7259</v>
      </c>
      <c r="AC150" s="189"/>
      <c r="AD150" s="191"/>
      <c r="AE150" s="191"/>
      <c r="AF150" s="200" t="s">
        <v>4755</v>
      </c>
    </row>
    <row r="151" spans="1:33" ht="13.5" hidden="1" customHeight="1">
      <c r="A151" s="30"/>
      <c r="B151" s="57"/>
      <c r="C151" s="69" t="s">
        <v>2812</v>
      </c>
      <c r="D151" s="72"/>
      <c r="E151" s="72"/>
      <c r="F151" s="83"/>
      <c r="G151" s="61" t="str">
        <f>'要綱様式1-2'!Q146</f>
        <v/>
      </c>
      <c r="H151" s="61"/>
      <c r="I151" s="61"/>
      <c r="J151" s="91"/>
      <c r="K151" s="106">
        <f>'要綱様式1-2'!Y146</f>
        <v>0</v>
      </c>
      <c r="L151" s="119">
        <v>0</v>
      </c>
      <c r="M151" s="103">
        <f>K151-L151</f>
        <v>0</v>
      </c>
      <c r="N151" s="106">
        <f>'要綱様式1-2'!Y146</f>
        <v>0</v>
      </c>
      <c r="O151" s="106">
        <f>IF(G151="連携コース",ROUNDDOWN(MIN(M151:N151)*2/3,0),ROUNDDOWN(MIN(M151:N151)*1/2,0))</f>
        <v>0</v>
      </c>
      <c r="P151" s="103"/>
      <c r="Q151" s="140">
        <f>IF(G151="連携コース",Z150*400000+AD150*200000+AA151*2/3,Z150*300000+AD150*150000+AA151*1/2)</f>
        <v>0</v>
      </c>
      <c r="R151" s="153">
        <f>MIN(O151:Q151)</f>
        <v>0</v>
      </c>
      <c r="S151" s="164" t="s">
        <v>2251</v>
      </c>
      <c r="T151" s="179"/>
      <c r="U151" s="179"/>
      <c r="V151" s="188" t="s">
        <v>2886</v>
      </c>
      <c r="W151" s="188"/>
      <c r="X151" s="190" t="s">
        <v>5189</v>
      </c>
      <c r="Y151" s="190"/>
      <c r="Z151" s="190"/>
      <c r="AA151" s="192"/>
      <c r="AB151" s="192"/>
      <c r="AC151" s="192"/>
      <c r="AD151" s="192"/>
      <c r="AE151" s="193" t="s">
        <v>7277</v>
      </c>
      <c r="AF151" s="201"/>
    </row>
    <row r="152" spans="1:33" ht="13.5" hidden="1" customHeight="1">
      <c r="A152" s="34"/>
      <c r="B152" s="54" t="s">
        <v>7250</v>
      </c>
      <c r="C152" s="67" t="str">
        <f>IF('要綱様式1-2'!A147="","",'要綱様式1-2'!A147)</f>
        <v/>
      </c>
      <c r="D152" s="67"/>
      <c r="E152" s="67"/>
      <c r="F152" s="67"/>
      <c r="G152" s="67"/>
      <c r="H152" s="67"/>
      <c r="I152" s="67"/>
      <c r="J152" s="94"/>
      <c r="K152" s="106">
        <f>K153+K157</f>
        <v>0</v>
      </c>
      <c r="L152" s="106">
        <f>L153+L157</f>
        <v>0</v>
      </c>
      <c r="M152" s="106">
        <f>M153+M157</f>
        <v>0</v>
      </c>
      <c r="N152" s="106">
        <f>N153+N157</f>
        <v>0</v>
      </c>
      <c r="O152" s="106">
        <f>O153+O157</f>
        <v>0</v>
      </c>
      <c r="P152" s="106"/>
      <c r="Q152" s="134"/>
      <c r="R152" s="102">
        <f>R153+R157</f>
        <v>0</v>
      </c>
      <c r="S152" s="166"/>
      <c r="T152" s="181"/>
      <c r="U152" s="181"/>
      <c r="V152" s="181"/>
      <c r="W152" s="181"/>
      <c r="X152" s="181"/>
      <c r="Y152" s="181"/>
      <c r="Z152" s="181"/>
      <c r="AA152" s="181"/>
      <c r="AB152" s="181"/>
      <c r="AC152" s="181"/>
      <c r="AD152" s="181"/>
      <c r="AE152" s="181"/>
      <c r="AF152" s="203"/>
    </row>
    <row r="153" spans="1:33" ht="13.5" hidden="1" customHeight="1">
      <c r="A153" s="31"/>
      <c r="B153" s="55"/>
      <c r="C153" s="68" t="s">
        <v>7275</v>
      </c>
      <c r="D153" s="67"/>
      <c r="E153" s="67"/>
      <c r="F153" s="67"/>
      <c r="G153" s="67"/>
      <c r="H153" s="67"/>
      <c r="I153" s="67"/>
      <c r="J153" s="94"/>
      <c r="K153" s="103">
        <f>SUM(K154:K156)</f>
        <v>0</v>
      </c>
      <c r="L153" s="103">
        <f>SUM(L154:L156)</f>
        <v>0</v>
      </c>
      <c r="M153" s="103">
        <f>SUM(M154:M156)</f>
        <v>0</v>
      </c>
      <c r="N153" s="103">
        <f>SUM(N154:N156)</f>
        <v>0</v>
      </c>
      <c r="O153" s="103">
        <f>SUM(O154:O156)</f>
        <v>0</v>
      </c>
      <c r="P153" s="103"/>
      <c r="Q153" s="134"/>
      <c r="R153" s="103">
        <f>ROUNDDOWN(SUM(R154:R156),-3)</f>
        <v>0</v>
      </c>
      <c r="S153" s="168"/>
      <c r="T153" s="183"/>
      <c r="U153" s="183"/>
      <c r="V153" s="183"/>
      <c r="W153" s="183"/>
      <c r="X153" s="183"/>
      <c r="Y153" s="183"/>
      <c r="Z153" s="183"/>
      <c r="AA153" s="183"/>
      <c r="AB153" s="183"/>
      <c r="AC153" s="183"/>
      <c r="AD153" s="183"/>
      <c r="AE153" s="183"/>
      <c r="AF153" s="205"/>
      <c r="AG153" s="209"/>
    </row>
    <row r="154" spans="1:33" ht="13.5" hidden="1" customHeight="1">
      <c r="A154" s="31"/>
      <c r="B154" s="55"/>
      <c r="C154" s="46" t="s">
        <v>6434</v>
      </c>
      <c r="D154" s="63"/>
      <c r="E154" s="63"/>
      <c r="F154" s="79"/>
      <c r="G154" s="85" t="s">
        <v>7274</v>
      </c>
      <c r="H154" s="85"/>
      <c r="I154" s="85"/>
      <c r="J154" s="89"/>
      <c r="K154" s="104">
        <f>'要綱様式1-2'!R149</f>
        <v>0</v>
      </c>
      <c r="L154" s="114">
        <v>0</v>
      </c>
      <c r="M154" s="104">
        <f>K154-L154</f>
        <v>0</v>
      </c>
      <c r="N154" s="104">
        <f>'要綱様式1-2'!Y149</f>
        <v>0</v>
      </c>
      <c r="O154" s="125">
        <f>ROUNDDOWN(MIN(M154:N154)*2/3,0)</f>
        <v>0</v>
      </c>
      <c r="P154" s="128">
        <f>SUM(O154:O155)</f>
        <v>0</v>
      </c>
      <c r="Q154" s="135">
        <f>IFERROR(VLOOKUP('要綱様式1-2'!B147,リンク先!$C$6:$D$8,2,FALSE),0)</f>
        <v>0</v>
      </c>
      <c r="R154" s="149">
        <f>MIN(P154:Q155)</f>
        <v>0</v>
      </c>
      <c r="S154" s="162"/>
      <c r="T154" s="177"/>
      <c r="U154" s="177"/>
      <c r="V154" s="177"/>
      <c r="W154" s="177"/>
      <c r="X154" s="177"/>
      <c r="Y154" s="177"/>
      <c r="Z154" s="177"/>
      <c r="AA154" s="177"/>
      <c r="AB154" s="177"/>
      <c r="AC154" s="177"/>
      <c r="AD154" s="177"/>
      <c r="AE154" s="177"/>
      <c r="AF154" s="199"/>
      <c r="AG154" s="209"/>
    </row>
    <row r="155" spans="1:33" ht="13.5" hidden="1" customHeight="1">
      <c r="A155" s="31"/>
      <c r="B155" s="55"/>
      <c r="C155" s="50"/>
      <c r="D155" s="65"/>
      <c r="E155" s="65"/>
      <c r="F155" s="81"/>
      <c r="G155" s="86" t="s">
        <v>1395</v>
      </c>
      <c r="H155" s="86"/>
      <c r="I155" s="86"/>
      <c r="J155" s="90"/>
      <c r="K155" s="105">
        <f>'要綱様式1-2'!R150</f>
        <v>0</v>
      </c>
      <c r="L155" s="115">
        <v>0</v>
      </c>
      <c r="M155" s="105">
        <f>K155-L155</f>
        <v>0</v>
      </c>
      <c r="N155" s="105">
        <f>'要綱様式1-2'!Y150</f>
        <v>0</v>
      </c>
      <c r="O155" s="105">
        <f>ROUNDDOWN(MIN(M155:N155)*1/2,0)</f>
        <v>0</v>
      </c>
      <c r="P155" s="129"/>
      <c r="Q155" s="136"/>
      <c r="R155" s="150"/>
      <c r="S155" s="162"/>
      <c r="T155" s="177"/>
      <c r="U155" s="177"/>
      <c r="V155" s="177"/>
      <c r="W155" s="177"/>
      <c r="X155" s="177"/>
      <c r="Y155" s="177"/>
      <c r="Z155" s="177"/>
      <c r="AA155" s="177"/>
      <c r="AB155" s="177"/>
      <c r="AC155" s="177"/>
      <c r="AD155" s="177"/>
      <c r="AE155" s="177"/>
      <c r="AF155" s="199"/>
      <c r="AG155" s="209"/>
    </row>
    <row r="156" spans="1:33" ht="13.5" hidden="1" customHeight="1">
      <c r="A156" s="31"/>
      <c r="B156" s="56"/>
      <c r="C156" s="69" t="s">
        <v>2812</v>
      </c>
      <c r="D156" s="72"/>
      <c r="E156" s="72"/>
      <c r="F156" s="83"/>
      <c r="G156" s="61" t="str">
        <f>'要綱様式1-2'!Q151</f>
        <v/>
      </c>
      <c r="H156" s="61"/>
      <c r="I156" s="61"/>
      <c r="J156" s="91"/>
      <c r="K156" s="105">
        <f>'要綱様式1-2'!R151</f>
        <v>0</v>
      </c>
      <c r="L156" s="115">
        <v>0</v>
      </c>
      <c r="M156" s="105">
        <f>K156-L156</f>
        <v>0</v>
      </c>
      <c r="N156" s="105">
        <f>'要綱様式1-2'!Y151</f>
        <v>0</v>
      </c>
      <c r="O156" s="105">
        <f>ROUNDDOWN(MIN(M156:N156)*1/2,0)</f>
        <v>0</v>
      </c>
      <c r="P156" s="130"/>
      <c r="Q156" s="136">
        <f>Z160*300000+AD160*150000+AA161*1/2</f>
        <v>0</v>
      </c>
      <c r="R156" s="150">
        <f>MIN(O156:Q156)</f>
        <v>0</v>
      </c>
      <c r="S156" s="162"/>
      <c r="T156" s="177"/>
      <c r="U156" s="177"/>
      <c r="V156" s="177"/>
      <c r="W156" s="177"/>
      <c r="X156" s="177"/>
      <c r="Y156" s="177"/>
      <c r="Z156" s="177"/>
      <c r="AA156" s="177"/>
      <c r="AB156" s="177"/>
      <c r="AC156" s="177"/>
      <c r="AD156" s="177"/>
      <c r="AE156" s="177"/>
      <c r="AF156" s="199"/>
      <c r="AG156" s="209"/>
    </row>
    <row r="157" spans="1:33" ht="13.5" hidden="1" customHeight="1">
      <c r="A157" s="31"/>
      <c r="B157" s="56"/>
      <c r="C157" s="68" t="s">
        <v>7276</v>
      </c>
      <c r="D157" s="67"/>
      <c r="E157" s="67"/>
      <c r="F157" s="67"/>
      <c r="G157" s="67"/>
      <c r="H157" s="67"/>
      <c r="I157" s="67"/>
      <c r="J157" s="94"/>
      <c r="K157" s="106">
        <f>SUM(K158:K161)</f>
        <v>0</v>
      </c>
      <c r="L157" s="106">
        <f>SUM(L158:L161)</f>
        <v>0</v>
      </c>
      <c r="M157" s="106">
        <f>SUM(M158:M161)</f>
        <v>0</v>
      </c>
      <c r="N157" s="106">
        <f>SUM(N158:N161)</f>
        <v>0</v>
      </c>
      <c r="O157" s="106">
        <f>SUM(O158:O161)</f>
        <v>0</v>
      </c>
      <c r="P157" s="103"/>
      <c r="Q157" s="134"/>
      <c r="R157" s="106">
        <f>ROUNDDOWN(SUM(R158:R161),-3)</f>
        <v>0</v>
      </c>
      <c r="S157" s="162"/>
      <c r="T157" s="177"/>
      <c r="U157" s="177"/>
      <c r="V157" s="177"/>
      <c r="W157" s="177"/>
      <c r="X157" s="177"/>
      <c r="Y157" s="177"/>
      <c r="Z157" s="177"/>
      <c r="AA157" s="177"/>
      <c r="AB157" s="177"/>
      <c r="AC157" s="177"/>
      <c r="AD157" s="177"/>
      <c r="AE157" s="177"/>
      <c r="AF157" s="199"/>
    </row>
    <row r="158" spans="1:33" ht="13.5" hidden="1" customHeight="1">
      <c r="A158" s="30"/>
      <c r="B158" s="56"/>
      <c r="C158" s="46" t="s">
        <v>6434</v>
      </c>
      <c r="D158" s="63"/>
      <c r="E158" s="63"/>
      <c r="F158" s="79"/>
      <c r="G158" s="85" t="s">
        <v>6257</v>
      </c>
      <c r="H158" s="85"/>
      <c r="I158" s="85"/>
      <c r="J158" s="89"/>
      <c r="K158" s="107">
        <f>'要綱様式1-2'!Y153</f>
        <v>0</v>
      </c>
      <c r="L158" s="116">
        <v>0</v>
      </c>
      <c r="M158" s="107">
        <f>K158-L158</f>
        <v>0</v>
      </c>
      <c r="N158" s="107">
        <f>'要綱様式1-2'!Y153</f>
        <v>0</v>
      </c>
      <c r="O158" s="107">
        <f>ROUNDDOWN(MIN(M158:N158)*3/4,0)</f>
        <v>0</v>
      </c>
      <c r="P158" s="128">
        <f>SUM(O158:O160)</f>
        <v>0</v>
      </c>
      <c r="Q158" s="135">
        <f>IFERROR(VLOOKUP('要綱様式1-2'!B147,リンク先!$C$3:$D$5,2,FALSE),0)</f>
        <v>0</v>
      </c>
      <c r="R158" s="149">
        <f>MIN(P158:Q160)</f>
        <v>0</v>
      </c>
      <c r="S158" s="162"/>
      <c r="T158" s="177"/>
      <c r="U158" s="177"/>
      <c r="V158" s="177"/>
      <c r="W158" s="177"/>
      <c r="X158" s="177"/>
      <c r="Y158" s="177"/>
      <c r="Z158" s="177"/>
      <c r="AA158" s="177"/>
      <c r="AB158" s="177"/>
      <c r="AC158" s="177"/>
      <c r="AD158" s="177"/>
      <c r="AE158" s="177"/>
      <c r="AF158" s="199"/>
    </row>
    <row r="159" spans="1:33" ht="13.5" hidden="1" customHeight="1">
      <c r="A159" s="30"/>
      <c r="B159" s="56"/>
      <c r="C159" s="49"/>
      <c r="D159" s="64"/>
      <c r="E159" s="64"/>
      <c r="F159" s="80"/>
      <c r="G159" s="87" t="s">
        <v>7274</v>
      </c>
      <c r="H159" s="87"/>
      <c r="I159" s="87"/>
      <c r="J159" s="92"/>
      <c r="K159" s="108">
        <f>'要綱様式1-2'!Y154</f>
        <v>0</v>
      </c>
      <c r="L159" s="117">
        <v>0</v>
      </c>
      <c r="M159" s="107">
        <f>K159-L159</f>
        <v>0</v>
      </c>
      <c r="N159" s="107">
        <f>'要綱様式1-2'!Y154</f>
        <v>0</v>
      </c>
      <c r="O159" s="108">
        <f>ROUNDDOWN(MIN(M159:N159)*2/3,0)</f>
        <v>0</v>
      </c>
      <c r="P159" s="131"/>
      <c r="Q159" s="137"/>
      <c r="R159" s="151"/>
      <c r="S159" s="162"/>
      <c r="T159" s="177"/>
      <c r="U159" s="177"/>
      <c r="V159" s="177"/>
      <c r="W159" s="177"/>
      <c r="X159" s="177"/>
      <c r="Y159" s="177"/>
      <c r="Z159" s="177"/>
      <c r="AA159" s="177"/>
      <c r="AB159" s="177"/>
      <c r="AC159" s="177"/>
      <c r="AD159" s="177"/>
      <c r="AE159" s="177"/>
      <c r="AF159" s="199"/>
      <c r="AG159" s="209"/>
    </row>
    <row r="160" spans="1:33" ht="13.5" hidden="1" customHeight="1">
      <c r="A160" s="30"/>
      <c r="B160" s="56"/>
      <c r="C160" s="70"/>
      <c r="D160" s="73"/>
      <c r="E160" s="73"/>
      <c r="F160" s="84"/>
      <c r="G160" s="88" t="s">
        <v>1395</v>
      </c>
      <c r="H160" s="88"/>
      <c r="I160" s="88"/>
      <c r="J160" s="93"/>
      <c r="K160" s="105">
        <f>'要綱様式1-2'!Y155</f>
        <v>0</v>
      </c>
      <c r="L160" s="118">
        <v>0</v>
      </c>
      <c r="M160" s="105">
        <f>K160-L160</f>
        <v>0</v>
      </c>
      <c r="N160" s="105">
        <f>'要綱様式1-2'!Y155</f>
        <v>0</v>
      </c>
      <c r="O160" s="105">
        <f>ROUNDDOWN(MIN(M160:N160)*1/2,0)</f>
        <v>0</v>
      </c>
      <c r="P160" s="129"/>
      <c r="Q160" s="136"/>
      <c r="R160" s="150"/>
      <c r="S160" s="163" t="s">
        <v>7294</v>
      </c>
      <c r="T160" s="178"/>
      <c r="U160" s="178"/>
      <c r="V160" s="187" t="s">
        <v>2886</v>
      </c>
      <c r="W160" s="187"/>
      <c r="X160" s="189" t="s">
        <v>7258</v>
      </c>
      <c r="Y160" s="189"/>
      <c r="Z160" s="191"/>
      <c r="AA160" s="191"/>
      <c r="AB160" s="189" t="s">
        <v>7259</v>
      </c>
      <c r="AC160" s="189"/>
      <c r="AD160" s="191"/>
      <c r="AE160" s="191"/>
      <c r="AF160" s="200" t="s">
        <v>4755</v>
      </c>
    </row>
    <row r="161" spans="1:33" ht="13.5" hidden="1" customHeight="1">
      <c r="A161" s="30"/>
      <c r="B161" s="57"/>
      <c r="C161" s="69" t="s">
        <v>2812</v>
      </c>
      <c r="D161" s="72"/>
      <c r="E161" s="72"/>
      <c r="F161" s="83"/>
      <c r="G161" s="61" t="str">
        <f>'要綱様式1-2'!Q156</f>
        <v/>
      </c>
      <c r="H161" s="61"/>
      <c r="I161" s="61"/>
      <c r="J161" s="91"/>
      <c r="K161" s="106">
        <f>'要綱様式1-2'!Y156</f>
        <v>0</v>
      </c>
      <c r="L161" s="119">
        <v>0</v>
      </c>
      <c r="M161" s="103">
        <f>K161-L161</f>
        <v>0</v>
      </c>
      <c r="N161" s="106">
        <f>'要綱様式1-2'!Y156</f>
        <v>0</v>
      </c>
      <c r="O161" s="106">
        <f>IF(G161="連携コース",ROUNDDOWN(MIN(M161:N161)*2/3,0),ROUNDDOWN(MIN(M161:N161)*1/2,0))</f>
        <v>0</v>
      </c>
      <c r="P161" s="103"/>
      <c r="Q161" s="140">
        <f>IF(G161="連携コース",Z160*400000+AD160*200000+AA161*2/3,Z160*300000+AD160*150000+AA161*1/2)</f>
        <v>0</v>
      </c>
      <c r="R161" s="153">
        <f>MIN(O161:Q161)</f>
        <v>0</v>
      </c>
      <c r="S161" s="164" t="s">
        <v>2251</v>
      </c>
      <c r="T161" s="179"/>
      <c r="U161" s="179"/>
      <c r="V161" s="188" t="s">
        <v>2886</v>
      </c>
      <c r="W161" s="188"/>
      <c r="X161" s="190" t="s">
        <v>5189</v>
      </c>
      <c r="Y161" s="190"/>
      <c r="Z161" s="190"/>
      <c r="AA161" s="192"/>
      <c r="AB161" s="192"/>
      <c r="AC161" s="192"/>
      <c r="AD161" s="192"/>
      <c r="AE161" s="193" t="s">
        <v>7277</v>
      </c>
      <c r="AF161" s="201"/>
    </row>
    <row r="162" spans="1:33" ht="13.5" hidden="1" customHeight="1">
      <c r="A162" s="34"/>
      <c r="B162" s="54" t="s">
        <v>5782</v>
      </c>
      <c r="C162" s="67" t="str">
        <f>IF('要綱様式1-2'!A157="","",'要綱様式1-2'!A157)</f>
        <v/>
      </c>
      <c r="D162" s="67"/>
      <c r="E162" s="67"/>
      <c r="F162" s="67"/>
      <c r="G162" s="67"/>
      <c r="H162" s="67"/>
      <c r="I162" s="67"/>
      <c r="J162" s="94"/>
      <c r="K162" s="106">
        <f>K163+K167</f>
        <v>0</v>
      </c>
      <c r="L162" s="106">
        <f>L163+L167</f>
        <v>0</v>
      </c>
      <c r="M162" s="106">
        <f>M163+M167</f>
        <v>0</v>
      </c>
      <c r="N162" s="106">
        <f>N163+N167</f>
        <v>0</v>
      </c>
      <c r="O162" s="106">
        <f>O163+O167</f>
        <v>0</v>
      </c>
      <c r="P162" s="106"/>
      <c r="Q162" s="134"/>
      <c r="R162" s="102">
        <f>R163+R167</f>
        <v>0</v>
      </c>
      <c r="S162" s="166"/>
      <c r="T162" s="181"/>
      <c r="U162" s="181"/>
      <c r="V162" s="181"/>
      <c r="W162" s="181"/>
      <c r="X162" s="181"/>
      <c r="Y162" s="181"/>
      <c r="Z162" s="181"/>
      <c r="AA162" s="181"/>
      <c r="AB162" s="181"/>
      <c r="AC162" s="181"/>
      <c r="AD162" s="181"/>
      <c r="AE162" s="181"/>
      <c r="AF162" s="203"/>
    </row>
    <row r="163" spans="1:33" ht="13.5" hidden="1" customHeight="1">
      <c r="A163" s="31"/>
      <c r="B163" s="55"/>
      <c r="C163" s="68" t="s">
        <v>7275</v>
      </c>
      <c r="D163" s="67"/>
      <c r="E163" s="67"/>
      <c r="F163" s="67"/>
      <c r="G163" s="67"/>
      <c r="H163" s="67"/>
      <c r="I163" s="67"/>
      <c r="J163" s="94"/>
      <c r="K163" s="103">
        <f>SUM(K164:K166)</f>
        <v>0</v>
      </c>
      <c r="L163" s="103">
        <f>SUM(L164:L166)</f>
        <v>0</v>
      </c>
      <c r="M163" s="103">
        <f>SUM(M164:M166)</f>
        <v>0</v>
      </c>
      <c r="N163" s="103">
        <f>SUM(N164:N166)</f>
        <v>0</v>
      </c>
      <c r="O163" s="103">
        <f>SUM(O164:O166)</f>
        <v>0</v>
      </c>
      <c r="P163" s="103"/>
      <c r="Q163" s="134"/>
      <c r="R163" s="103">
        <f>ROUNDDOWN(SUM(R164:R166),-3)</f>
        <v>0</v>
      </c>
      <c r="S163" s="168"/>
      <c r="T163" s="183"/>
      <c r="U163" s="183"/>
      <c r="V163" s="183"/>
      <c r="W163" s="183"/>
      <c r="X163" s="183"/>
      <c r="Y163" s="183"/>
      <c r="Z163" s="183"/>
      <c r="AA163" s="183"/>
      <c r="AB163" s="183"/>
      <c r="AC163" s="183"/>
      <c r="AD163" s="183"/>
      <c r="AE163" s="183"/>
      <c r="AF163" s="205"/>
      <c r="AG163" s="209"/>
    </row>
    <row r="164" spans="1:33" ht="13.5" hidden="1" customHeight="1">
      <c r="A164" s="31"/>
      <c r="B164" s="55"/>
      <c r="C164" s="46" t="s">
        <v>6434</v>
      </c>
      <c r="D164" s="63"/>
      <c r="E164" s="63"/>
      <c r="F164" s="79"/>
      <c r="G164" s="85" t="s">
        <v>7274</v>
      </c>
      <c r="H164" s="85"/>
      <c r="I164" s="85"/>
      <c r="J164" s="89"/>
      <c r="K164" s="104">
        <f>'要綱様式1-2'!R159</f>
        <v>0</v>
      </c>
      <c r="L164" s="114">
        <v>0</v>
      </c>
      <c r="M164" s="104">
        <f>K164-L164</f>
        <v>0</v>
      </c>
      <c r="N164" s="104">
        <f>'要綱様式1-2'!Y159</f>
        <v>0</v>
      </c>
      <c r="O164" s="125">
        <f>ROUNDDOWN(MIN(M164:N164)*2/3,0)</f>
        <v>0</v>
      </c>
      <c r="P164" s="128">
        <f>SUM(O164:O165)</f>
        <v>0</v>
      </c>
      <c r="Q164" s="135">
        <f>IFERROR(VLOOKUP('要綱様式1-2'!B157,リンク先!$C$6:$D$8,2,FALSE),0)</f>
        <v>0</v>
      </c>
      <c r="R164" s="149">
        <f>MIN(P164:Q165)</f>
        <v>0</v>
      </c>
      <c r="S164" s="162"/>
      <c r="T164" s="177"/>
      <c r="U164" s="177"/>
      <c r="V164" s="177"/>
      <c r="W164" s="177"/>
      <c r="X164" s="177"/>
      <c r="Y164" s="177"/>
      <c r="Z164" s="177"/>
      <c r="AA164" s="177"/>
      <c r="AB164" s="177"/>
      <c r="AC164" s="177"/>
      <c r="AD164" s="177"/>
      <c r="AE164" s="177"/>
      <c r="AF164" s="199"/>
      <c r="AG164" s="209"/>
    </row>
    <row r="165" spans="1:33" ht="13.5" hidden="1" customHeight="1">
      <c r="A165" s="31"/>
      <c r="B165" s="55"/>
      <c r="C165" s="50"/>
      <c r="D165" s="65"/>
      <c r="E165" s="65"/>
      <c r="F165" s="81"/>
      <c r="G165" s="86" t="s">
        <v>1395</v>
      </c>
      <c r="H165" s="86"/>
      <c r="I165" s="86"/>
      <c r="J165" s="90"/>
      <c r="K165" s="105">
        <f>'要綱様式1-2'!R160</f>
        <v>0</v>
      </c>
      <c r="L165" s="115">
        <v>0</v>
      </c>
      <c r="M165" s="105">
        <f>K165-L165</f>
        <v>0</v>
      </c>
      <c r="N165" s="105">
        <f>'要綱様式1-2'!Y160</f>
        <v>0</v>
      </c>
      <c r="O165" s="105">
        <f>ROUNDDOWN(MIN(M165:N165)*1/2,0)</f>
        <v>0</v>
      </c>
      <c r="P165" s="129"/>
      <c r="Q165" s="136"/>
      <c r="R165" s="150"/>
      <c r="S165" s="162"/>
      <c r="T165" s="177"/>
      <c r="U165" s="177"/>
      <c r="V165" s="177"/>
      <c r="W165" s="177"/>
      <c r="X165" s="177"/>
      <c r="Y165" s="177"/>
      <c r="Z165" s="177"/>
      <c r="AA165" s="177"/>
      <c r="AB165" s="177"/>
      <c r="AC165" s="177"/>
      <c r="AD165" s="177"/>
      <c r="AE165" s="177"/>
      <c r="AF165" s="199"/>
      <c r="AG165" s="209"/>
    </row>
    <row r="166" spans="1:33" ht="13.5" hidden="1" customHeight="1">
      <c r="A166" s="31"/>
      <c r="B166" s="56"/>
      <c r="C166" s="69" t="s">
        <v>2812</v>
      </c>
      <c r="D166" s="72"/>
      <c r="E166" s="72"/>
      <c r="F166" s="83"/>
      <c r="G166" s="61" t="str">
        <f>'要綱様式1-2'!Q161</f>
        <v/>
      </c>
      <c r="H166" s="61"/>
      <c r="I166" s="61"/>
      <c r="J166" s="91"/>
      <c r="K166" s="105">
        <f>'要綱様式1-2'!R161</f>
        <v>0</v>
      </c>
      <c r="L166" s="115">
        <v>0</v>
      </c>
      <c r="M166" s="105">
        <f>K166-L166</f>
        <v>0</v>
      </c>
      <c r="N166" s="105">
        <f>'要綱様式1-2'!Y161</f>
        <v>0</v>
      </c>
      <c r="O166" s="105">
        <f>ROUNDDOWN(MIN(M166:N166)*1/2,0)</f>
        <v>0</v>
      </c>
      <c r="P166" s="130"/>
      <c r="Q166" s="136">
        <f>Z170*300000+AD170*150000+AA171*1/2</f>
        <v>0</v>
      </c>
      <c r="R166" s="150">
        <f>MIN(O166:Q166)</f>
        <v>0</v>
      </c>
      <c r="S166" s="162"/>
      <c r="T166" s="177"/>
      <c r="U166" s="177"/>
      <c r="V166" s="177"/>
      <c r="W166" s="177"/>
      <c r="X166" s="177"/>
      <c r="Y166" s="177"/>
      <c r="Z166" s="177"/>
      <c r="AA166" s="177"/>
      <c r="AB166" s="177"/>
      <c r="AC166" s="177"/>
      <c r="AD166" s="177"/>
      <c r="AE166" s="177"/>
      <c r="AF166" s="199"/>
      <c r="AG166" s="209"/>
    </row>
    <row r="167" spans="1:33" ht="13.5" hidden="1" customHeight="1">
      <c r="A167" s="31"/>
      <c r="B167" s="56"/>
      <c r="C167" s="68" t="s">
        <v>7276</v>
      </c>
      <c r="D167" s="67"/>
      <c r="E167" s="67"/>
      <c r="F167" s="67"/>
      <c r="G167" s="67"/>
      <c r="H167" s="67"/>
      <c r="I167" s="67"/>
      <c r="J167" s="94"/>
      <c r="K167" s="106">
        <f>SUM(K168:K171)</f>
        <v>0</v>
      </c>
      <c r="L167" s="106">
        <f>SUM(L168:L171)</f>
        <v>0</v>
      </c>
      <c r="M167" s="106">
        <f>SUM(M168:M171)</f>
        <v>0</v>
      </c>
      <c r="N167" s="106">
        <f>SUM(N168:N171)</f>
        <v>0</v>
      </c>
      <c r="O167" s="106">
        <f>SUM(O168:O171)</f>
        <v>0</v>
      </c>
      <c r="P167" s="103"/>
      <c r="Q167" s="134"/>
      <c r="R167" s="106">
        <f>ROUNDDOWN(SUM(R168:R171),-3)</f>
        <v>0</v>
      </c>
      <c r="S167" s="162"/>
      <c r="T167" s="177"/>
      <c r="U167" s="177"/>
      <c r="V167" s="177"/>
      <c r="W167" s="177"/>
      <c r="X167" s="177"/>
      <c r="Y167" s="177"/>
      <c r="Z167" s="177"/>
      <c r="AA167" s="177"/>
      <c r="AB167" s="177"/>
      <c r="AC167" s="177"/>
      <c r="AD167" s="177"/>
      <c r="AE167" s="177"/>
      <c r="AF167" s="199"/>
    </row>
    <row r="168" spans="1:33" ht="13.5" hidden="1" customHeight="1">
      <c r="A168" s="30"/>
      <c r="B168" s="56"/>
      <c r="C168" s="46" t="s">
        <v>6434</v>
      </c>
      <c r="D168" s="63"/>
      <c r="E168" s="63"/>
      <c r="F168" s="79"/>
      <c r="G168" s="85" t="s">
        <v>6257</v>
      </c>
      <c r="H168" s="85"/>
      <c r="I168" s="85"/>
      <c r="J168" s="89"/>
      <c r="K168" s="107">
        <f>'要綱様式1-2'!Y163</f>
        <v>0</v>
      </c>
      <c r="L168" s="116">
        <v>0</v>
      </c>
      <c r="M168" s="107">
        <f>K168-L168</f>
        <v>0</v>
      </c>
      <c r="N168" s="107">
        <f>'要綱様式1-2'!Y163</f>
        <v>0</v>
      </c>
      <c r="O168" s="107">
        <f>ROUNDDOWN(MIN(M168:N168)*3/4,0)</f>
        <v>0</v>
      </c>
      <c r="P168" s="128">
        <f>SUM(O168:O170)</f>
        <v>0</v>
      </c>
      <c r="Q168" s="135">
        <f>IFERROR(VLOOKUP('要綱様式1-2'!B157,リンク先!$C$3:$D$5,2,FALSE),0)</f>
        <v>0</v>
      </c>
      <c r="R168" s="149">
        <f>MIN(P168:Q170)</f>
        <v>0</v>
      </c>
      <c r="S168" s="162"/>
      <c r="T168" s="177"/>
      <c r="U168" s="177"/>
      <c r="V168" s="177"/>
      <c r="W168" s="177"/>
      <c r="X168" s="177"/>
      <c r="Y168" s="177"/>
      <c r="Z168" s="177"/>
      <c r="AA168" s="177"/>
      <c r="AB168" s="177"/>
      <c r="AC168" s="177"/>
      <c r="AD168" s="177"/>
      <c r="AE168" s="177"/>
      <c r="AF168" s="199"/>
    </row>
    <row r="169" spans="1:33" ht="13.5" hidden="1" customHeight="1">
      <c r="A169" s="30"/>
      <c r="B169" s="56"/>
      <c r="C169" s="49"/>
      <c r="D169" s="64"/>
      <c r="E169" s="64"/>
      <c r="F169" s="80"/>
      <c r="G169" s="87" t="s">
        <v>7274</v>
      </c>
      <c r="H169" s="87"/>
      <c r="I169" s="87"/>
      <c r="J169" s="92"/>
      <c r="K169" s="108">
        <f>'要綱様式1-2'!Y164</f>
        <v>0</v>
      </c>
      <c r="L169" s="117">
        <v>0</v>
      </c>
      <c r="M169" s="107">
        <f>K169-L169</f>
        <v>0</v>
      </c>
      <c r="N169" s="107">
        <f>'要綱様式1-2'!Y164</f>
        <v>0</v>
      </c>
      <c r="O169" s="108">
        <f>ROUNDDOWN(MIN(M169:N169)*2/3,0)</f>
        <v>0</v>
      </c>
      <c r="P169" s="131"/>
      <c r="Q169" s="137"/>
      <c r="R169" s="151"/>
      <c r="S169" s="162"/>
      <c r="T169" s="177"/>
      <c r="U169" s="177"/>
      <c r="V169" s="177"/>
      <c r="W169" s="177"/>
      <c r="X169" s="177"/>
      <c r="Y169" s="177"/>
      <c r="Z169" s="177"/>
      <c r="AA169" s="177"/>
      <c r="AB169" s="177"/>
      <c r="AC169" s="177"/>
      <c r="AD169" s="177"/>
      <c r="AE169" s="177"/>
      <c r="AF169" s="199"/>
      <c r="AG169" s="209"/>
    </row>
    <row r="170" spans="1:33" ht="13.5" hidden="1" customHeight="1">
      <c r="A170" s="30"/>
      <c r="B170" s="56"/>
      <c r="C170" s="70"/>
      <c r="D170" s="73"/>
      <c r="E170" s="73"/>
      <c r="F170" s="84"/>
      <c r="G170" s="88" t="s">
        <v>1395</v>
      </c>
      <c r="H170" s="88"/>
      <c r="I170" s="88"/>
      <c r="J170" s="93"/>
      <c r="K170" s="105">
        <f>'要綱様式1-2'!Y165</f>
        <v>0</v>
      </c>
      <c r="L170" s="118">
        <v>0</v>
      </c>
      <c r="M170" s="105">
        <f>K170-L170</f>
        <v>0</v>
      </c>
      <c r="N170" s="105">
        <f>'要綱様式1-2'!Y165</f>
        <v>0</v>
      </c>
      <c r="O170" s="105">
        <f>ROUNDDOWN(MIN(M170:N170)*1/2,0)</f>
        <v>0</v>
      </c>
      <c r="P170" s="129"/>
      <c r="Q170" s="136"/>
      <c r="R170" s="150"/>
      <c r="S170" s="163" t="s">
        <v>7294</v>
      </c>
      <c r="T170" s="178"/>
      <c r="U170" s="178"/>
      <c r="V170" s="187" t="s">
        <v>2886</v>
      </c>
      <c r="W170" s="187"/>
      <c r="X170" s="189" t="s">
        <v>7258</v>
      </c>
      <c r="Y170" s="189"/>
      <c r="Z170" s="191"/>
      <c r="AA170" s="191"/>
      <c r="AB170" s="189" t="s">
        <v>7259</v>
      </c>
      <c r="AC170" s="189"/>
      <c r="AD170" s="191"/>
      <c r="AE170" s="191"/>
      <c r="AF170" s="200" t="s">
        <v>4755</v>
      </c>
    </row>
    <row r="171" spans="1:33" ht="13.5" hidden="1" customHeight="1">
      <c r="A171" s="30"/>
      <c r="B171" s="57"/>
      <c r="C171" s="69" t="s">
        <v>2812</v>
      </c>
      <c r="D171" s="72"/>
      <c r="E171" s="72"/>
      <c r="F171" s="83"/>
      <c r="G171" s="61" t="str">
        <f>'要綱様式1-2'!Q166</f>
        <v/>
      </c>
      <c r="H171" s="61"/>
      <c r="I171" s="61"/>
      <c r="J171" s="91"/>
      <c r="K171" s="106">
        <f>'要綱様式1-2'!Y166</f>
        <v>0</v>
      </c>
      <c r="L171" s="119">
        <v>0</v>
      </c>
      <c r="M171" s="103">
        <f>K171-L171</f>
        <v>0</v>
      </c>
      <c r="N171" s="106">
        <f>'要綱様式1-2'!Y166</f>
        <v>0</v>
      </c>
      <c r="O171" s="106">
        <f>IF(G171="連携コース",ROUNDDOWN(MIN(M171:N171)*2/3,0),ROUNDDOWN(MIN(M171:N171)*1/2,0))</f>
        <v>0</v>
      </c>
      <c r="P171" s="103"/>
      <c r="Q171" s="140">
        <f>IF(G171="連携コース",Z170*400000+AD170*200000+AA171*2/3,Z170*300000+AD170*150000+AA171*1/2)</f>
        <v>0</v>
      </c>
      <c r="R171" s="153">
        <f>MIN(O171:Q171)</f>
        <v>0</v>
      </c>
      <c r="S171" s="164" t="s">
        <v>2251</v>
      </c>
      <c r="T171" s="179"/>
      <c r="U171" s="179"/>
      <c r="V171" s="188" t="s">
        <v>2886</v>
      </c>
      <c r="W171" s="188"/>
      <c r="X171" s="190" t="s">
        <v>5189</v>
      </c>
      <c r="Y171" s="190"/>
      <c r="Z171" s="190"/>
      <c r="AA171" s="192"/>
      <c r="AB171" s="192"/>
      <c r="AC171" s="192"/>
      <c r="AD171" s="192"/>
      <c r="AE171" s="193" t="s">
        <v>7277</v>
      </c>
      <c r="AF171" s="201"/>
    </row>
    <row r="172" spans="1:33" ht="13.5" hidden="1" customHeight="1">
      <c r="A172" s="34"/>
      <c r="B172" s="54" t="s">
        <v>7264</v>
      </c>
      <c r="C172" s="67" t="str">
        <f>IF('要綱様式1-2'!A167="","",'要綱様式1-2'!A167)</f>
        <v/>
      </c>
      <c r="D172" s="67"/>
      <c r="E172" s="67"/>
      <c r="F172" s="67"/>
      <c r="G172" s="67"/>
      <c r="H172" s="67"/>
      <c r="I172" s="67"/>
      <c r="J172" s="94"/>
      <c r="K172" s="106">
        <f>K173+K177</f>
        <v>0</v>
      </c>
      <c r="L172" s="106">
        <f>L173+L177</f>
        <v>0</v>
      </c>
      <c r="M172" s="106">
        <f>M173+M177</f>
        <v>0</v>
      </c>
      <c r="N172" s="106">
        <f>N173+N177</f>
        <v>0</v>
      </c>
      <c r="O172" s="106">
        <f>O173+O177</f>
        <v>0</v>
      </c>
      <c r="P172" s="106"/>
      <c r="Q172" s="134"/>
      <c r="R172" s="102">
        <f>R173+R177</f>
        <v>0</v>
      </c>
      <c r="S172" s="166"/>
      <c r="T172" s="181"/>
      <c r="U172" s="181"/>
      <c r="V172" s="181"/>
      <c r="W172" s="181"/>
      <c r="X172" s="181"/>
      <c r="Y172" s="181"/>
      <c r="Z172" s="181"/>
      <c r="AA172" s="181"/>
      <c r="AB172" s="181"/>
      <c r="AC172" s="181"/>
      <c r="AD172" s="181"/>
      <c r="AE172" s="181"/>
      <c r="AF172" s="203"/>
    </row>
    <row r="173" spans="1:33" ht="13.5" hidden="1" customHeight="1">
      <c r="A173" s="31"/>
      <c r="B173" s="55"/>
      <c r="C173" s="68" t="s">
        <v>7275</v>
      </c>
      <c r="D173" s="67"/>
      <c r="E173" s="67"/>
      <c r="F173" s="67"/>
      <c r="G173" s="67"/>
      <c r="H173" s="67"/>
      <c r="I173" s="67"/>
      <c r="J173" s="94"/>
      <c r="K173" s="103">
        <f>SUM(K174:K176)</f>
        <v>0</v>
      </c>
      <c r="L173" s="103">
        <f>SUM(L174:L176)</f>
        <v>0</v>
      </c>
      <c r="M173" s="103">
        <f>SUM(M174:M176)</f>
        <v>0</v>
      </c>
      <c r="N173" s="103">
        <f>SUM(N174:N176)</f>
        <v>0</v>
      </c>
      <c r="O173" s="103">
        <f>SUM(O174:O176)</f>
        <v>0</v>
      </c>
      <c r="P173" s="103"/>
      <c r="Q173" s="134"/>
      <c r="R173" s="103">
        <f>ROUNDDOWN(SUM(R174:R176),-3)</f>
        <v>0</v>
      </c>
      <c r="S173" s="168"/>
      <c r="T173" s="183"/>
      <c r="U173" s="183"/>
      <c r="V173" s="183"/>
      <c r="W173" s="183"/>
      <c r="X173" s="183"/>
      <c r="Y173" s="183"/>
      <c r="Z173" s="183"/>
      <c r="AA173" s="183"/>
      <c r="AB173" s="183"/>
      <c r="AC173" s="183"/>
      <c r="AD173" s="183"/>
      <c r="AE173" s="183"/>
      <c r="AF173" s="205"/>
      <c r="AG173" s="209"/>
    </row>
    <row r="174" spans="1:33" ht="13.5" hidden="1" customHeight="1">
      <c r="A174" s="31"/>
      <c r="B174" s="55"/>
      <c r="C174" s="46" t="s">
        <v>6434</v>
      </c>
      <c r="D174" s="63"/>
      <c r="E174" s="63"/>
      <c r="F174" s="79"/>
      <c r="G174" s="85" t="s">
        <v>7274</v>
      </c>
      <c r="H174" s="85"/>
      <c r="I174" s="85"/>
      <c r="J174" s="89"/>
      <c r="K174" s="104">
        <f>'要綱様式1-2'!R169</f>
        <v>0</v>
      </c>
      <c r="L174" s="114">
        <v>0</v>
      </c>
      <c r="M174" s="104">
        <f>K174-L174</f>
        <v>0</v>
      </c>
      <c r="N174" s="104">
        <f>'要綱様式1-2'!Y169</f>
        <v>0</v>
      </c>
      <c r="O174" s="125">
        <f>ROUNDDOWN(MIN(M174:N174)*2/3,0)</f>
        <v>0</v>
      </c>
      <c r="P174" s="128">
        <f>SUM(O174:O175)</f>
        <v>0</v>
      </c>
      <c r="Q174" s="135">
        <f>IFERROR(VLOOKUP('要綱様式1-2'!B167,リンク先!$C$6:$D$8,2,FALSE),0)</f>
        <v>0</v>
      </c>
      <c r="R174" s="149">
        <f>MIN(P174:Q175)</f>
        <v>0</v>
      </c>
      <c r="S174" s="162"/>
      <c r="T174" s="177"/>
      <c r="U174" s="177"/>
      <c r="V174" s="177"/>
      <c r="W174" s="177"/>
      <c r="X174" s="177"/>
      <c r="Y174" s="177"/>
      <c r="Z174" s="177"/>
      <c r="AA174" s="177"/>
      <c r="AB174" s="177"/>
      <c r="AC174" s="177"/>
      <c r="AD174" s="177"/>
      <c r="AE174" s="177"/>
      <c r="AF174" s="199"/>
      <c r="AG174" s="209"/>
    </row>
    <row r="175" spans="1:33" ht="13.5" hidden="1" customHeight="1">
      <c r="A175" s="31"/>
      <c r="B175" s="55"/>
      <c r="C175" s="50"/>
      <c r="D175" s="65"/>
      <c r="E175" s="65"/>
      <c r="F175" s="81"/>
      <c r="G175" s="86" t="s">
        <v>1395</v>
      </c>
      <c r="H175" s="86"/>
      <c r="I175" s="86"/>
      <c r="J175" s="90"/>
      <c r="K175" s="105">
        <f>'要綱様式1-2'!R170</f>
        <v>0</v>
      </c>
      <c r="L175" s="115">
        <v>0</v>
      </c>
      <c r="M175" s="105">
        <f>K175-L175</f>
        <v>0</v>
      </c>
      <c r="N175" s="105">
        <f>'要綱様式1-2'!Y170</f>
        <v>0</v>
      </c>
      <c r="O175" s="105">
        <f>ROUNDDOWN(MIN(M175:N175)*1/2,0)</f>
        <v>0</v>
      </c>
      <c r="P175" s="129"/>
      <c r="Q175" s="136"/>
      <c r="R175" s="150"/>
      <c r="S175" s="162"/>
      <c r="T175" s="177"/>
      <c r="U175" s="177"/>
      <c r="V175" s="177"/>
      <c r="W175" s="177"/>
      <c r="X175" s="177"/>
      <c r="Y175" s="177"/>
      <c r="Z175" s="177"/>
      <c r="AA175" s="177"/>
      <c r="AB175" s="177"/>
      <c r="AC175" s="177"/>
      <c r="AD175" s="177"/>
      <c r="AE175" s="177"/>
      <c r="AF175" s="199"/>
      <c r="AG175" s="209"/>
    </row>
    <row r="176" spans="1:33" ht="13.5" hidden="1" customHeight="1">
      <c r="A176" s="31"/>
      <c r="B176" s="56"/>
      <c r="C176" s="69" t="s">
        <v>2812</v>
      </c>
      <c r="D176" s="72"/>
      <c r="E176" s="72"/>
      <c r="F176" s="83"/>
      <c r="G176" s="61" t="str">
        <f>'要綱様式1-2'!Q171</f>
        <v/>
      </c>
      <c r="H176" s="61"/>
      <c r="I176" s="61"/>
      <c r="J176" s="91"/>
      <c r="K176" s="105">
        <f>'要綱様式1-2'!R171</f>
        <v>0</v>
      </c>
      <c r="L176" s="115">
        <v>0</v>
      </c>
      <c r="M176" s="105">
        <f>K176-L176</f>
        <v>0</v>
      </c>
      <c r="N176" s="105">
        <f>'要綱様式1-2'!Y171</f>
        <v>0</v>
      </c>
      <c r="O176" s="105">
        <f>ROUNDDOWN(MIN(M176:N176)*1/2,0)</f>
        <v>0</v>
      </c>
      <c r="P176" s="130"/>
      <c r="Q176" s="136">
        <f>Z180*300000+AD180*150000+AA181*1/2</f>
        <v>0</v>
      </c>
      <c r="R176" s="150">
        <f>MIN(O176:Q176)</f>
        <v>0</v>
      </c>
      <c r="S176" s="162"/>
      <c r="T176" s="177"/>
      <c r="U176" s="177"/>
      <c r="V176" s="177"/>
      <c r="W176" s="177"/>
      <c r="X176" s="177"/>
      <c r="Y176" s="177"/>
      <c r="Z176" s="177"/>
      <c r="AA176" s="177"/>
      <c r="AB176" s="177"/>
      <c r="AC176" s="177"/>
      <c r="AD176" s="177"/>
      <c r="AE176" s="177"/>
      <c r="AF176" s="199"/>
      <c r="AG176" s="209"/>
    </row>
    <row r="177" spans="1:33" ht="13.5" hidden="1" customHeight="1">
      <c r="A177" s="31"/>
      <c r="B177" s="56"/>
      <c r="C177" s="68" t="s">
        <v>7276</v>
      </c>
      <c r="D177" s="67"/>
      <c r="E177" s="67"/>
      <c r="F177" s="67"/>
      <c r="G177" s="67"/>
      <c r="H177" s="67"/>
      <c r="I177" s="67"/>
      <c r="J177" s="94"/>
      <c r="K177" s="106">
        <f>SUM(K178:K181)</f>
        <v>0</v>
      </c>
      <c r="L177" s="106">
        <f>SUM(L178:L181)</f>
        <v>0</v>
      </c>
      <c r="M177" s="106">
        <f>SUM(M178:M181)</f>
        <v>0</v>
      </c>
      <c r="N177" s="106">
        <f>SUM(N178:N181)</f>
        <v>0</v>
      </c>
      <c r="O177" s="106">
        <f>SUM(O178:O181)</f>
        <v>0</v>
      </c>
      <c r="P177" s="103"/>
      <c r="Q177" s="134"/>
      <c r="R177" s="106">
        <f>ROUNDDOWN(SUM(R178:R181),-3)</f>
        <v>0</v>
      </c>
      <c r="S177" s="162"/>
      <c r="T177" s="177"/>
      <c r="U177" s="177"/>
      <c r="V177" s="177"/>
      <c r="W177" s="177"/>
      <c r="X177" s="177"/>
      <c r="Y177" s="177"/>
      <c r="Z177" s="177"/>
      <c r="AA177" s="177"/>
      <c r="AB177" s="177"/>
      <c r="AC177" s="177"/>
      <c r="AD177" s="177"/>
      <c r="AE177" s="177"/>
      <c r="AF177" s="199"/>
    </row>
    <row r="178" spans="1:33" ht="13.5" hidden="1" customHeight="1">
      <c r="A178" s="30"/>
      <c r="B178" s="56"/>
      <c r="C178" s="46" t="s">
        <v>6434</v>
      </c>
      <c r="D178" s="63"/>
      <c r="E178" s="63"/>
      <c r="F178" s="79"/>
      <c r="G178" s="85" t="s">
        <v>6257</v>
      </c>
      <c r="H178" s="85"/>
      <c r="I178" s="85"/>
      <c r="J178" s="89"/>
      <c r="K178" s="107">
        <f>'要綱様式1-2'!Y173</f>
        <v>0</v>
      </c>
      <c r="L178" s="116">
        <v>0</v>
      </c>
      <c r="M178" s="107">
        <f>K178-L178</f>
        <v>0</v>
      </c>
      <c r="N178" s="107">
        <f>'要綱様式1-2'!Y173</f>
        <v>0</v>
      </c>
      <c r="O178" s="107">
        <f>ROUNDDOWN(MIN(M178:N178)*3/4,0)</f>
        <v>0</v>
      </c>
      <c r="P178" s="128">
        <f>SUM(O178:O180)</f>
        <v>0</v>
      </c>
      <c r="Q178" s="135">
        <f>IFERROR(VLOOKUP('要綱様式1-2'!B167,リンク先!$C$3:$D$5,2,FALSE),0)</f>
        <v>0</v>
      </c>
      <c r="R178" s="149">
        <f>MIN(P178:Q180)</f>
        <v>0</v>
      </c>
      <c r="S178" s="162"/>
      <c r="T178" s="177"/>
      <c r="U178" s="177"/>
      <c r="V178" s="177"/>
      <c r="W178" s="177"/>
      <c r="X178" s="177"/>
      <c r="Y178" s="177"/>
      <c r="Z178" s="177"/>
      <c r="AA178" s="177"/>
      <c r="AB178" s="177"/>
      <c r="AC178" s="177"/>
      <c r="AD178" s="177"/>
      <c r="AE178" s="177"/>
      <c r="AF178" s="199"/>
    </row>
    <row r="179" spans="1:33" ht="13.5" hidden="1" customHeight="1">
      <c r="A179" s="30"/>
      <c r="B179" s="56"/>
      <c r="C179" s="49"/>
      <c r="D179" s="64"/>
      <c r="E179" s="64"/>
      <c r="F179" s="80"/>
      <c r="G179" s="87" t="s">
        <v>7274</v>
      </c>
      <c r="H179" s="87"/>
      <c r="I179" s="87"/>
      <c r="J179" s="92"/>
      <c r="K179" s="108">
        <f>'要綱様式1-2'!Y174</f>
        <v>0</v>
      </c>
      <c r="L179" s="117">
        <v>0</v>
      </c>
      <c r="M179" s="107">
        <f>K179-L179</f>
        <v>0</v>
      </c>
      <c r="N179" s="107">
        <f>'要綱様式1-2'!Y174</f>
        <v>0</v>
      </c>
      <c r="O179" s="108">
        <f>ROUNDDOWN(MIN(M179:N179)*2/3,0)</f>
        <v>0</v>
      </c>
      <c r="P179" s="131"/>
      <c r="Q179" s="137"/>
      <c r="R179" s="151"/>
      <c r="S179" s="162"/>
      <c r="T179" s="177"/>
      <c r="U179" s="177"/>
      <c r="V179" s="177"/>
      <c r="W179" s="177"/>
      <c r="X179" s="177"/>
      <c r="Y179" s="177"/>
      <c r="Z179" s="177"/>
      <c r="AA179" s="177"/>
      <c r="AB179" s="177"/>
      <c r="AC179" s="177"/>
      <c r="AD179" s="177"/>
      <c r="AE179" s="177"/>
      <c r="AF179" s="199"/>
      <c r="AG179" s="209"/>
    </row>
    <row r="180" spans="1:33" ht="13.5" hidden="1" customHeight="1">
      <c r="A180" s="30"/>
      <c r="B180" s="56"/>
      <c r="C180" s="70"/>
      <c r="D180" s="73"/>
      <c r="E180" s="73"/>
      <c r="F180" s="84"/>
      <c r="G180" s="88" t="s">
        <v>1395</v>
      </c>
      <c r="H180" s="88"/>
      <c r="I180" s="88"/>
      <c r="J180" s="93"/>
      <c r="K180" s="105">
        <f>'要綱様式1-2'!Y175</f>
        <v>0</v>
      </c>
      <c r="L180" s="118">
        <v>0</v>
      </c>
      <c r="M180" s="105">
        <f>K180-L180</f>
        <v>0</v>
      </c>
      <c r="N180" s="105">
        <f>'要綱様式1-2'!Y175</f>
        <v>0</v>
      </c>
      <c r="O180" s="105">
        <f>ROUNDDOWN(MIN(M180:N180)*1/2,0)</f>
        <v>0</v>
      </c>
      <c r="P180" s="129"/>
      <c r="Q180" s="136"/>
      <c r="R180" s="150"/>
      <c r="S180" s="163" t="s">
        <v>7294</v>
      </c>
      <c r="T180" s="178"/>
      <c r="U180" s="178"/>
      <c r="V180" s="187" t="s">
        <v>2886</v>
      </c>
      <c r="W180" s="187"/>
      <c r="X180" s="189" t="s">
        <v>7258</v>
      </c>
      <c r="Y180" s="189"/>
      <c r="Z180" s="191"/>
      <c r="AA180" s="191"/>
      <c r="AB180" s="189" t="s">
        <v>7259</v>
      </c>
      <c r="AC180" s="189"/>
      <c r="AD180" s="191"/>
      <c r="AE180" s="191"/>
      <c r="AF180" s="200" t="s">
        <v>4755</v>
      </c>
    </row>
    <row r="181" spans="1:33" ht="13.5" hidden="1" customHeight="1">
      <c r="A181" s="30"/>
      <c r="B181" s="57"/>
      <c r="C181" s="69" t="s">
        <v>2812</v>
      </c>
      <c r="D181" s="72"/>
      <c r="E181" s="72"/>
      <c r="F181" s="83"/>
      <c r="G181" s="61" t="str">
        <f>'要綱様式1-2'!Q176</f>
        <v/>
      </c>
      <c r="H181" s="61"/>
      <c r="I181" s="61"/>
      <c r="J181" s="91"/>
      <c r="K181" s="106">
        <f>'要綱様式1-2'!Y176</f>
        <v>0</v>
      </c>
      <c r="L181" s="119">
        <v>0</v>
      </c>
      <c r="M181" s="103">
        <f>K181-L181</f>
        <v>0</v>
      </c>
      <c r="N181" s="106">
        <f>'要綱様式1-2'!Y176</f>
        <v>0</v>
      </c>
      <c r="O181" s="106">
        <f>IF(G181="連携コース",ROUNDDOWN(MIN(M181:N181)*2/3,0),ROUNDDOWN(MIN(M181:N181)*1/2,0))</f>
        <v>0</v>
      </c>
      <c r="P181" s="103"/>
      <c r="Q181" s="140">
        <f>IF(G181="連携コース",Z180*400000+AD180*200000+AA181*2/3,Z180*300000+AD180*150000+AA181*1/2)</f>
        <v>0</v>
      </c>
      <c r="R181" s="153">
        <f>MIN(O181:Q181)</f>
        <v>0</v>
      </c>
      <c r="S181" s="164" t="s">
        <v>2251</v>
      </c>
      <c r="T181" s="179"/>
      <c r="U181" s="179"/>
      <c r="V181" s="188" t="s">
        <v>2886</v>
      </c>
      <c r="W181" s="188"/>
      <c r="X181" s="190" t="s">
        <v>5189</v>
      </c>
      <c r="Y181" s="190"/>
      <c r="Z181" s="190"/>
      <c r="AA181" s="192"/>
      <c r="AB181" s="192"/>
      <c r="AC181" s="192"/>
      <c r="AD181" s="192"/>
      <c r="AE181" s="193" t="s">
        <v>7277</v>
      </c>
      <c r="AF181" s="201"/>
    </row>
    <row r="182" spans="1:33" ht="13.5" hidden="1" customHeight="1">
      <c r="A182" s="34"/>
      <c r="B182" s="54" t="s">
        <v>1494</v>
      </c>
      <c r="C182" s="67" t="str">
        <f>IF('要綱様式1-2'!A177="","",'要綱様式1-2'!A177)</f>
        <v/>
      </c>
      <c r="D182" s="67"/>
      <c r="E182" s="67"/>
      <c r="F182" s="67"/>
      <c r="G182" s="67"/>
      <c r="H182" s="67"/>
      <c r="I182" s="67"/>
      <c r="J182" s="94"/>
      <c r="K182" s="102">
        <f>K183+K187</f>
        <v>0</v>
      </c>
      <c r="L182" s="102">
        <f>L183+L187</f>
        <v>0</v>
      </c>
      <c r="M182" s="102">
        <f>M183+M187</f>
        <v>0</v>
      </c>
      <c r="N182" s="102">
        <f>N183+N187</f>
        <v>0</v>
      </c>
      <c r="O182" s="102">
        <f>O183+O187</f>
        <v>0</v>
      </c>
      <c r="P182" s="102"/>
      <c r="Q182" s="133"/>
      <c r="R182" s="102">
        <f>R183+R187</f>
        <v>0</v>
      </c>
      <c r="S182" s="166"/>
      <c r="T182" s="181"/>
      <c r="U182" s="181"/>
      <c r="V182" s="181"/>
      <c r="W182" s="181"/>
      <c r="X182" s="181"/>
      <c r="Y182" s="181"/>
      <c r="Z182" s="181"/>
      <c r="AA182" s="181"/>
      <c r="AB182" s="181"/>
      <c r="AC182" s="181"/>
      <c r="AD182" s="181"/>
      <c r="AE182" s="181"/>
      <c r="AF182" s="203"/>
    </row>
    <row r="183" spans="1:33" ht="13.5" hidden="1" customHeight="1">
      <c r="A183" s="31"/>
      <c r="B183" s="55"/>
      <c r="C183" s="68" t="s">
        <v>7275</v>
      </c>
      <c r="D183" s="67"/>
      <c r="E183" s="67"/>
      <c r="F183" s="67"/>
      <c r="G183" s="67"/>
      <c r="H183" s="67"/>
      <c r="I183" s="67"/>
      <c r="J183" s="94"/>
      <c r="K183" s="103">
        <f>SUM(K184:K186)</f>
        <v>0</v>
      </c>
      <c r="L183" s="103">
        <f>SUM(L184:L186)</f>
        <v>0</v>
      </c>
      <c r="M183" s="103">
        <f>SUM(M184:M186)</f>
        <v>0</v>
      </c>
      <c r="N183" s="103">
        <f>SUM(N184:N186)</f>
        <v>0</v>
      </c>
      <c r="O183" s="103">
        <f>SUM(O184:O186)</f>
        <v>0</v>
      </c>
      <c r="P183" s="103"/>
      <c r="Q183" s="134"/>
      <c r="R183" s="103">
        <f>ROUNDDOWN(SUM(R184:R186),-3)</f>
        <v>0</v>
      </c>
      <c r="S183" s="168"/>
      <c r="T183" s="183"/>
      <c r="U183" s="183"/>
      <c r="V183" s="183"/>
      <c r="W183" s="183"/>
      <c r="X183" s="183"/>
      <c r="Y183" s="183"/>
      <c r="Z183" s="183"/>
      <c r="AA183" s="183"/>
      <c r="AB183" s="183"/>
      <c r="AC183" s="183"/>
      <c r="AD183" s="183"/>
      <c r="AE183" s="183"/>
      <c r="AF183" s="205"/>
      <c r="AG183" s="209"/>
    </row>
    <row r="184" spans="1:33" ht="13.5" hidden="1" customHeight="1">
      <c r="A184" s="31"/>
      <c r="B184" s="55"/>
      <c r="C184" s="46" t="s">
        <v>6434</v>
      </c>
      <c r="D184" s="63"/>
      <c r="E184" s="63"/>
      <c r="F184" s="79"/>
      <c r="G184" s="85" t="s">
        <v>7274</v>
      </c>
      <c r="H184" s="85"/>
      <c r="I184" s="85"/>
      <c r="J184" s="89"/>
      <c r="K184" s="104">
        <f>'要綱様式1-2'!R179</f>
        <v>0</v>
      </c>
      <c r="L184" s="114">
        <v>0</v>
      </c>
      <c r="M184" s="104">
        <f>K184-L184</f>
        <v>0</v>
      </c>
      <c r="N184" s="104">
        <f>'要綱様式1-2'!Y179</f>
        <v>0</v>
      </c>
      <c r="O184" s="125">
        <f>ROUNDDOWN(MIN(M184:N184)*2/3,0)</f>
        <v>0</v>
      </c>
      <c r="P184" s="128">
        <f>SUM(O184:O185)</f>
        <v>0</v>
      </c>
      <c r="Q184" s="135">
        <f>IFERROR(VLOOKUP('要綱様式1-2'!B177,リンク先!$C$6:$D$8,2,FALSE),0)</f>
        <v>0</v>
      </c>
      <c r="R184" s="149">
        <f>MIN(P184:Q185)</f>
        <v>0</v>
      </c>
      <c r="S184" s="162"/>
      <c r="T184" s="177"/>
      <c r="U184" s="177"/>
      <c r="V184" s="177"/>
      <c r="W184" s="177"/>
      <c r="X184" s="177"/>
      <c r="Y184" s="177"/>
      <c r="Z184" s="177"/>
      <c r="AA184" s="177"/>
      <c r="AB184" s="177"/>
      <c r="AC184" s="177"/>
      <c r="AD184" s="177"/>
      <c r="AE184" s="177"/>
      <c r="AF184" s="199"/>
      <c r="AG184" s="209"/>
    </row>
    <row r="185" spans="1:33" ht="13.5" hidden="1" customHeight="1">
      <c r="A185" s="31"/>
      <c r="B185" s="55"/>
      <c r="C185" s="50"/>
      <c r="D185" s="65"/>
      <c r="E185" s="65"/>
      <c r="F185" s="81"/>
      <c r="G185" s="86" t="s">
        <v>1395</v>
      </c>
      <c r="H185" s="86"/>
      <c r="I185" s="86"/>
      <c r="J185" s="90"/>
      <c r="K185" s="105">
        <f>'要綱様式1-2'!R180</f>
        <v>0</v>
      </c>
      <c r="L185" s="115">
        <v>0</v>
      </c>
      <c r="M185" s="105">
        <f>K185-L185</f>
        <v>0</v>
      </c>
      <c r="N185" s="105">
        <f>'要綱様式1-2'!Y180</f>
        <v>0</v>
      </c>
      <c r="O185" s="105">
        <f>ROUNDDOWN(MIN(M185:N185)*1/2,0)</f>
        <v>0</v>
      </c>
      <c r="P185" s="129"/>
      <c r="Q185" s="136"/>
      <c r="R185" s="150"/>
      <c r="S185" s="162"/>
      <c r="T185" s="177"/>
      <c r="U185" s="177"/>
      <c r="V185" s="177"/>
      <c r="W185" s="177"/>
      <c r="X185" s="177"/>
      <c r="Y185" s="177"/>
      <c r="Z185" s="177"/>
      <c r="AA185" s="177"/>
      <c r="AB185" s="177"/>
      <c r="AC185" s="177"/>
      <c r="AD185" s="177"/>
      <c r="AE185" s="177"/>
      <c r="AF185" s="199"/>
      <c r="AG185" s="209"/>
    </row>
    <row r="186" spans="1:33" ht="13.5" hidden="1" customHeight="1">
      <c r="A186" s="31"/>
      <c r="B186" s="56"/>
      <c r="C186" s="69" t="s">
        <v>2812</v>
      </c>
      <c r="D186" s="72"/>
      <c r="E186" s="72"/>
      <c r="F186" s="83"/>
      <c r="G186" s="61" t="str">
        <f>'要綱様式1-2'!Q181</f>
        <v/>
      </c>
      <c r="H186" s="61"/>
      <c r="I186" s="61"/>
      <c r="J186" s="91"/>
      <c r="K186" s="105">
        <f>'要綱様式1-2'!R181</f>
        <v>0</v>
      </c>
      <c r="L186" s="115">
        <v>0</v>
      </c>
      <c r="M186" s="105">
        <f>K186-L186</f>
        <v>0</v>
      </c>
      <c r="N186" s="105">
        <f>'要綱様式1-2'!Y181</f>
        <v>0</v>
      </c>
      <c r="O186" s="105">
        <f>ROUNDDOWN(MIN(M186:N186)*1/2,0)</f>
        <v>0</v>
      </c>
      <c r="P186" s="130"/>
      <c r="Q186" s="136">
        <f>Z190*300000+AD190*150000+AA191*1/2</f>
        <v>0</v>
      </c>
      <c r="R186" s="150">
        <f>MIN(O186:Q186)</f>
        <v>0</v>
      </c>
      <c r="S186" s="162"/>
      <c r="T186" s="177"/>
      <c r="U186" s="177"/>
      <c r="V186" s="177"/>
      <c r="W186" s="177"/>
      <c r="X186" s="177"/>
      <c r="Y186" s="177"/>
      <c r="Z186" s="177"/>
      <c r="AA186" s="177"/>
      <c r="AB186" s="177"/>
      <c r="AC186" s="177"/>
      <c r="AD186" s="177"/>
      <c r="AE186" s="177"/>
      <c r="AF186" s="199"/>
      <c r="AG186" s="209"/>
    </row>
    <row r="187" spans="1:33" ht="13.5" hidden="1" customHeight="1">
      <c r="A187" s="31"/>
      <c r="B187" s="56"/>
      <c r="C187" s="68" t="s">
        <v>7276</v>
      </c>
      <c r="D187" s="67"/>
      <c r="E187" s="67"/>
      <c r="F187" s="67"/>
      <c r="G187" s="67"/>
      <c r="H187" s="67"/>
      <c r="I187" s="67"/>
      <c r="J187" s="94"/>
      <c r="K187" s="106">
        <f>SUM(K188:K191)</f>
        <v>0</v>
      </c>
      <c r="L187" s="106">
        <f>SUM(L188:L191)</f>
        <v>0</v>
      </c>
      <c r="M187" s="106">
        <f>SUM(M188:M191)</f>
        <v>0</v>
      </c>
      <c r="N187" s="106">
        <f>SUM(N188:N191)</f>
        <v>0</v>
      </c>
      <c r="O187" s="106">
        <f>SUM(O188:O191)</f>
        <v>0</v>
      </c>
      <c r="P187" s="103"/>
      <c r="Q187" s="134"/>
      <c r="R187" s="106">
        <f>ROUNDDOWN(SUM(R188:R191),-3)</f>
        <v>0</v>
      </c>
      <c r="S187" s="162"/>
      <c r="T187" s="177"/>
      <c r="U187" s="177"/>
      <c r="V187" s="177"/>
      <c r="W187" s="177"/>
      <c r="X187" s="177"/>
      <c r="Y187" s="177"/>
      <c r="Z187" s="177"/>
      <c r="AA187" s="177"/>
      <c r="AB187" s="177"/>
      <c r="AC187" s="177"/>
      <c r="AD187" s="177"/>
      <c r="AE187" s="177"/>
      <c r="AF187" s="199"/>
    </row>
    <row r="188" spans="1:33" ht="13.5" hidden="1" customHeight="1">
      <c r="A188" s="30"/>
      <c r="B188" s="56"/>
      <c r="C188" s="46" t="s">
        <v>6434</v>
      </c>
      <c r="D188" s="63"/>
      <c r="E188" s="63"/>
      <c r="F188" s="79"/>
      <c r="G188" s="85" t="s">
        <v>6257</v>
      </c>
      <c r="H188" s="85"/>
      <c r="I188" s="85"/>
      <c r="J188" s="89"/>
      <c r="K188" s="107">
        <f>'要綱様式1-2'!Y183</f>
        <v>0</v>
      </c>
      <c r="L188" s="116">
        <v>0</v>
      </c>
      <c r="M188" s="107">
        <f>K188-L188</f>
        <v>0</v>
      </c>
      <c r="N188" s="107">
        <f>'要綱様式1-2'!Y183</f>
        <v>0</v>
      </c>
      <c r="O188" s="107">
        <f>ROUNDDOWN(MIN(M188:N188)*3/4,0)</f>
        <v>0</v>
      </c>
      <c r="P188" s="128">
        <f>SUM(O188:O190)</f>
        <v>0</v>
      </c>
      <c r="Q188" s="135">
        <f>IFERROR(VLOOKUP('要綱様式1-2'!B177,リンク先!$C$3:$D$5,2,FALSE),0)</f>
        <v>0</v>
      </c>
      <c r="R188" s="149">
        <f>MIN(P188:Q190)</f>
        <v>0</v>
      </c>
      <c r="S188" s="162"/>
      <c r="T188" s="177"/>
      <c r="U188" s="177"/>
      <c r="V188" s="177"/>
      <c r="W188" s="177"/>
      <c r="X188" s="177"/>
      <c r="Y188" s="177"/>
      <c r="Z188" s="177"/>
      <c r="AA188" s="177"/>
      <c r="AB188" s="177"/>
      <c r="AC188" s="177"/>
      <c r="AD188" s="177"/>
      <c r="AE188" s="177"/>
      <c r="AF188" s="199"/>
    </row>
    <row r="189" spans="1:33" ht="13.5" hidden="1" customHeight="1">
      <c r="A189" s="30"/>
      <c r="B189" s="56"/>
      <c r="C189" s="49"/>
      <c r="D189" s="64"/>
      <c r="E189" s="64"/>
      <c r="F189" s="80"/>
      <c r="G189" s="87" t="s">
        <v>7274</v>
      </c>
      <c r="H189" s="87"/>
      <c r="I189" s="87"/>
      <c r="J189" s="92"/>
      <c r="K189" s="108">
        <f>'要綱様式1-2'!Y184</f>
        <v>0</v>
      </c>
      <c r="L189" s="117">
        <v>0</v>
      </c>
      <c r="M189" s="107">
        <f>K189-L189</f>
        <v>0</v>
      </c>
      <c r="N189" s="107">
        <f>'要綱様式1-2'!Y184</f>
        <v>0</v>
      </c>
      <c r="O189" s="108">
        <f>ROUNDDOWN(MIN(M189:N189)*2/3,0)</f>
        <v>0</v>
      </c>
      <c r="P189" s="131"/>
      <c r="Q189" s="137"/>
      <c r="R189" s="151"/>
      <c r="S189" s="162"/>
      <c r="T189" s="177"/>
      <c r="U189" s="177"/>
      <c r="V189" s="177"/>
      <c r="W189" s="177"/>
      <c r="X189" s="177"/>
      <c r="Y189" s="177"/>
      <c r="Z189" s="177"/>
      <c r="AA189" s="177"/>
      <c r="AB189" s="177"/>
      <c r="AC189" s="177"/>
      <c r="AD189" s="177"/>
      <c r="AE189" s="177"/>
      <c r="AF189" s="199"/>
      <c r="AG189" s="209"/>
    </row>
    <row r="190" spans="1:33" ht="13.5" hidden="1" customHeight="1">
      <c r="A190" s="30"/>
      <c r="B190" s="56"/>
      <c r="C190" s="70"/>
      <c r="D190" s="73"/>
      <c r="E190" s="73"/>
      <c r="F190" s="84"/>
      <c r="G190" s="88" t="s">
        <v>1395</v>
      </c>
      <c r="H190" s="88"/>
      <c r="I190" s="88"/>
      <c r="J190" s="93"/>
      <c r="K190" s="105">
        <f>'要綱様式1-2'!Y185</f>
        <v>0</v>
      </c>
      <c r="L190" s="118">
        <v>0</v>
      </c>
      <c r="M190" s="105">
        <f>K190-L190</f>
        <v>0</v>
      </c>
      <c r="N190" s="105">
        <f>'要綱様式1-2'!Y185</f>
        <v>0</v>
      </c>
      <c r="O190" s="105">
        <f>ROUNDDOWN(MIN(M190:N190)*1/2,0)</f>
        <v>0</v>
      </c>
      <c r="P190" s="129"/>
      <c r="Q190" s="136"/>
      <c r="R190" s="150"/>
      <c r="S190" s="163" t="s">
        <v>7294</v>
      </c>
      <c r="T190" s="178"/>
      <c r="U190" s="178"/>
      <c r="V190" s="187" t="s">
        <v>2886</v>
      </c>
      <c r="W190" s="187"/>
      <c r="X190" s="189" t="s">
        <v>7258</v>
      </c>
      <c r="Y190" s="189"/>
      <c r="Z190" s="191"/>
      <c r="AA190" s="191"/>
      <c r="AB190" s="189" t="s">
        <v>7259</v>
      </c>
      <c r="AC190" s="189"/>
      <c r="AD190" s="191"/>
      <c r="AE190" s="191"/>
      <c r="AF190" s="200" t="s">
        <v>4755</v>
      </c>
    </row>
    <row r="191" spans="1:33" ht="13.5" hidden="1" customHeight="1">
      <c r="A191" s="30"/>
      <c r="B191" s="57"/>
      <c r="C191" s="69" t="s">
        <v>2812</v>
      </c>
      <c r="D191" s="72"/>
      <c r="E191" s="72"/>
      <c r="F191" s="83"/>
      <c r="G191" s="61" t="str">
        <f>'要綱様式1-2'!Q186</f>
        <v/>
      </c>
      <c r="H191" s="61"/>
      <c r="I191" s="61"/>
      <c r="J191" s="91"/>
      <c r="K191" s="106">
        <f>'要綱様式1-2'!Y186</f>
        <v>0</v>
      </c>
      <c r="L191" s="119">
        <v>0</v>
      </c>
      <c r="M191" s="103">
        <f>K191-L191</f>
        <v>0</v>
      </c>
      <c r="N191" s="106">
        <f>'要綱様式1-2'!Y186</f>
        <v>0</v>
      </c>
      <c r="O191" s="106">
        <f>IF(G191="連携コース",ROUNDDOWN(MIN(M191:N191)*2/3,0),ROUNDDOWN(MIN(M191:N191)*1/2,0))</f>
        <v>0</v>
      </c>
      <c r="P191" s="103"/>
      <c r="Q191" s="140">
        <f>IF(G191="連携コース",Z190*400000+AD190*200000+AA191*2/3,Z190*300000+AD190*150000+AA191*1/2)</f>
        <v>0</v>
      </c>
      <c r="R191" s="153">
        <f>MIN(O191:Q191)</f>
        <v>0</v>
      </c>
      <c r="S191" s="164" t="s">
        <v>2251</v>
      </c>
      <c r="T191" s="179"/>
      <c r="U191" s="179"/>
      <c r="V191" s="188" t="s">
        <v>2886</v>
      </c>
      <c r="W191" s="188"/>
      <c r="X191" s="190" t="s">
        <v>5189</v>
      </c>
      <c r="Y191" s="190"/>
      <c r="Z191" s="190"/>
      <c r="AA191" s="192"/>
      <c r="AB191" s="192"/>
      <c r="AC191" s="192"/>
      <c r="AD191" s="192"/>
      <c r="AE191" s="193" t="s">
        <v>7277</v>
      </c>
      <c r="AF191" s="201"/>
    </row>
    <row r="192" spans="1:33" ht="13.5" hidden="1" customHeight="1">
      <c r="A192" s="34"/>
      <c r="B192" s="54" t="s">
        <v>7265</v>
      </c>
      <c r="C192" s="67" t="str">
        <f>IF('要綱様式1-2'!A187="","",'要綱様式1-2'!A187)</f>
        <v/>
      </c>
      <c r="D192" s="67"/>
      <c r="E192" s="67"/>
      <c r="F192" s="67"/>
      <c r="G192" s="67"/>
      <c r="H192" s="67"/>
      <c r="I192" s="67"/>
      <c r="J192" s="94"/>
      <c r="K192" s="106">
        <f>K193+K197</f>
        <v>0</v>
      </c>
      <c r="L192" s="106">
        <f>L193+L197</f>
        <v>0</v>
      </c>
      <c r="M192" s="106">
        <f>M193+M197</f>
        <v>0</v>
      </c>
      <c r="N192" s="106">
        <f>N193+N197</f>
        <v>0</v>
      </c>
      <c r="O192" s="106">
        <f>O193+O197</f>
        <v>0</v>
      </c>
      <c r="P192" s="106"/>
      <c r="Q192" s="134"/>
      <c r="R192" s="102">
        <f>R193+R197</f>
        <v>0</v>
      </c>
      <c r="S192" s="166"/>
      <c r="T192" s="181"/>
      <c r="U192" s="181"/>
      <c r="V192" s="181"/>
      <c r="W192" s="181"/>
      <c r="X192" s="181"/>
      <c r="Y192" s="181"/>
      <c r="Z192" s="181"/>
      <c r="AA192" s="181"/>
      <c r="AB192" s="181"/>
      <c r="AC192" s="181"/>
      <c r="AD192" s="181"/>
      <c r="AE192" s="181"/>
      <c r="AF192" s="203"/>
    </row>
    <row r="193" spans="1:33" ht="13.5" hidden="1" customHeight="1">
      <c r="A193" s="31"/>
      <c r="B193" s="55"/>
      <c r="C193" s="68" t="s">
        <v>7275</v>
      </c>
      <c r="D193" s="67"/>
      <c r="E193" s="67"/>
      <c r="F193" s="67"/>
      <c r="G193" s="67"/>
      <c r="H193" s="67"/>
      <c r="I193" s="67"/>
      <c r="J193" s="94"/>
      <c r="K193" s="103">
        <f>SUM(K194:K196)</f>
        <v>0</v>
      </c>
      <c r="L193" s="103">
        <f>SUM(L194:L196)</f>
        <v>0</v>
      </c>
      <c r="M193" s="103">
        <f>SUM(M194:M196)</f>
        <v>0</v>
      </c>
      <c r="N193" s="103">
        <f>SUM(N194:N196)</f>
        <v>0</v>
      </c>
      <c r="O193" s="103">
        <f>SUM(O194:O196)</f>
        <v>0</v>
      </c>
      <c r="P193" s="103"/>
      <c r="Q193" s="134"/>
      <c r="R193" s="103">
        <f>ROUNDDOWN(SUM(R194:R196),-3)</f>
        <v>0</v>
      </c>
      <c r="S193" s="168"/>
      <c r="T193" s="183"/>
      <c r="U193" s="183"/>
      <c r="V193" s="183"/>
      <c r="W193" s="183"/>
      <c r="X193" s="183"/>
      <c r="Y193" s="183"/>
      <c r="Z193" s="183"/>
      <c r="AA193" s="183"/>
      <c r="AB193" s="183"/>
      <c r="AC193" s="183"/>
      <c r="AD193" s="183"/>
      <c r="AE193" s="183"/>
      <c r="AF193" s="205"/>
      <c r="AG193" s="209"/>
    </row>
    <row r="194" spans="1:33" ht="13.5" hidden="1" customHeight="1">
      <c r="A194" s="31"/>
      <c r="B194" s="55"/>
      <c r="C194" s="46" t="s">
        <v>6434</v>
      </c>
      <c r="D194" s="63"/>
      <c r="E194" s="63"/>
      <c r="F194" s="79"/>
      <c r="G194" s="85" t="s">
        <v>7274</v>
      </c>
      <c r="H194" s="85"/>
      <c r="I194" s="85"/>
      <c r="J194" s="89"/>
      <c r="K194" s="104">
        <f>'要綱様式1-2'!R189</f>
        <v>0</v>
      </c>
      <c r="L194" s="114">
        <v>0</v>
      </c>
      <c r="M194" s="104">
        <f>K194-L194</f>
        <v>0</v>
      </c>
      <c r="N194" s="104">
        <f>'要綱様式1-2'!Y189</f>
        <v>0</v>
      </c>
      <c r="O194" s="125">
        <f>ROUNDDOWN(MIN(M194:N194)*2/3,0)</f>
        <v>0</v>
      </c>
      <c r="P194" s="128">
        <f>SUM(O194:O195)</f>
        <v>0</v>
      </c>
      <c r="Q194" s="135">
        <f>IFERROR(VLOOKUP('要綱様式1-2'!B187,リンク先!$C$6:$D$8,2,FALSE),0)</f>
        <v>0</v>
      </c>
      <c r="R194" s="149">
        <f>MIN(P194:Q195)</f>
        <v>0</v>
      </c>
      <c r="S194" s="162"/>
      <c r="T194" s="177"/>
      <c r="U194" s="177"/>
      <c r="V194" s="177"/>
      <c r="W194" s="177"/>
      <c r="X194" s="177"/>
      <c r="Y194" s="177"/>
      <c r="Z194" s="177"/>
      <c r="AA194" s="177"/>
      <c r="AB194" s="177"/>
      <c r="AC194" s="177"/>
      <c r="AD194" s="177"/>
      <c r="AE194" s="177"/>
      <c r="AF194" s="199"/>
      <c r="AG194" s="209"/>
    </row>
    <row r="195" spans="1:33" ht="13.5" hidden="1" customHeight="1">
      <c r="A195" s="31"/>
      <c r="B195" s="55"/>
      <c r="C195" s="50"/>
      <c r="D195" s="65"/>
      <c r="E195" s="65"/>
      <c r="F195" s="81"/>
      <c r="G195" s="86" t="s">
        <v>1395</v>
      </c>
      <c r="H195" s="86"/>
      <c r="I195" s="86"/>
      <c r="J195" s="90"/>
      <c r="K195" s="105">
        <f>'要綱様式1-2'!R190</f>
        <v>0</v>
      </c>
      <c r="L195" s="115">
        <v>0</v>
      </c>
      <c r="M195" s="105">
        <f>K195-L195</f>
        <v>0</v>
      </c>
      <c r="N195" s="105">
        <f>'要綱様式1-2'!Y190</f>
        <v>0</v>
      </c>
      <c r="O195" s="105">
        <f>ROUNDDOWN(MIN(M195:N195)*1/2,0)</f>
        <v>0</v>
      </c>
      <c r="P195" s="129"/>
      <c r="Q195" s="136"/>
      <c r="R195" s="150"/>
      <c r="S195" s="162"/>
      <c r="T195" s="177"/>
      <c r="U195" s="177"/>
      <c r="V195" s="177"/>
      <c r="W195" s="177"/>
      <c r="X195" s="177"/>
      <c r="Y195" s="177"/>
      <c r="Z195" s="177"/>
      <c r="AA195" s="177"/>
      <c r="AB195" s="177"/>
      <c r="AC195" s="177"/>
      <c r="AD195" s="177"/>
      <c r="AE195" s="177"/>
      <c r="AF195" s="199"/>
      <c r="AG195" s="209"/>
    </row>
    <row r="196" spans="1:33" ht="13.5" hidden="1" customHeight="1">
      <c r="A196" s="31"/>
      <c r="B196" s="56"/>
      <c r="C196" s="69" t="s">
        <v>2812</v>
      </c>
      <c r="D196" s="72"/>
      <c r="E196" s="72"/>
      <c r="F196" s="83"/>
      <c r="G196" s="61" t="str">
        <f>'要綱様式1-2'!Q191</f>
        <v/>
      </c>
      <c r="H196" s="61"/>
      <c r="I196" s="61"/>
      <c r="J196" s="91"/>
      <c r="K196" s="105">
        <f>'要綱様式1-2'!R191</f>
        <v>0</v>
      </c>
      <c r="L196" s="115">
        <v>0</v>
      </c>
      <c r="M196" s="105">
        <f>K196-L196</f>
        <v>0</v>
      </c>
      <c r="N196" s="105">
        <f>'要綱様式1-2'!Y191</f>
        <v>0</v>
      </c>
      <c r="O196" s="105">
        <f>ROUNDDOWN(MIN(M196:N196)*1/2,0)</f>
        <v>0</v>
      </c>
      <c r="P196" s="130"/>
      <c r="Q196" s="136">
        <f>Z200*300000+AD200*150000+AA201*1/2</f>
        <v>0</v>
      </c>
      <c r="R196" s="150">
        <f>MIN(O196:Q196)</f>
        <v>0</v>
      </c>
      <c r="S196" s="162"/>
      <c r="T196" s="177"/>
      <c r="U196" s="177"/>
      <c r="V196" s="177"/>
      <c r="W196" s="177"/>
      <c r="X196" s="177"/>
      <c r="Y196" s="177"/>
      <c r="Z196" s="177"/>
      <c r="AA196" s="177"/>
      <c r="AB196" s="177"/>
      <c r="AC196" s="177"/>
      <c r="AD196" s="177"/>
      <c r="AE196" s="177"/>
      <c r="AF196" s="199"/>
      <c r="AG196" s="209"/>
    </row>
    <row r="197" spans="1:33" ht="13.5" hidden="1" customHeight="1">
      <c r="A197" s="31"/>
      <c r="B197" s="56"/>
      <c r="C197" s="68" t="s">
        <v>7276</v>
      </c>
      <c r="D197" s="67"/>
      <c r="E197" s="67"/>
      <c r="F197" s="67"/>
      <c r="G197" s="67"/>
      <c r="H197" s="67"/>
      <c r="I197" s="67"/>
      <c r="J197" s="94"/>
      <c r="K197" s="106">
        <f>SUM(K198:K201)</f>
        <v>0</v>
      </c>
      <c r="L197" s="106">
        <f>SUM(L198:L201)</f>
        <v>0</v>
      </c>
      <c r="M197" s="106">
        <f>SUM(M198:M201)</f>
        <v>0</v>
      </c>
      <c r="N197" s="106">
        <f>SUM(N198:N201)</f>
        <v>0</v>
      </c>
      <c r="O197" s="106">
        <f>SUM(O198:O201)</f>
        <v>0</v>
      </c>
      <c r="P197" s="103"/>
      <c r="Q197" s="134"/>
      <c r="R197" s="106">
        <f>ROUNDDOWN(SUM(R198:R201),-3)</f>
        <v>0</v>
      </c>
      <c r="S197" s="162"/>
      <c r="T197" s="177"/>
      <c r="U197" s="177"/>
      <c r="V197" s="177"/>
      <c r="W197" s="177"/>
      <c r="X197" s="177"/>
      <c r="Y197" s="177"/>
      <c r="Z197" s="177"/>
      <c r="AA197" s="177"/>
      <c r="AB197" s="177"/>
      <c r="AC197" s="177"/>
      <c r="AD197" s="177"/>
      <c r="AE197" s="177"/>
      <c r="AF197" s="199"/>
    </row>
    <row r="198" spans="1:33" ht="13.5" hidden="1" customHeight="1">
      <c r="A198" s="30"/>
      <c r="B198" s="56"/>
      <c r="C198" s="46" t="s">
        <v>6434</v>
      </c>
      <c r="D198" s="63"/>
      <c r="E198" s="63"/>
      <c r="F198" s="79"/>
      <c r="G198" s="85" t="s">
        <v>6257</v>
      </c>
      <c r="H198" s="85"/>
      <c r="I198" s="85"/>
      <c r="J198" s="89"/>
      <c r="K198" s="107">
        <f>'要綱様式1-2'!Y193</f>
        <v>0</v>
      </c>
      <c r="L198" s="116">
        <v>0</v>
      </c>
      <c r="M198" s="107">
        <f>K198-L198</f>
        <v>0</v>
      </c>
      <c r="N198" s="107">
        <f>'要綱様式1-2'!Y193</f>
        <v>0</v>
      </c>
      <c r="O198" s="107">
        <f>ROUNDDOWN(MIN(M198:N198)*3/4,0)</f>
        <v>0</v>
      </c>
      <c r="P198" s="128">
        <f>SUM(O198:O200)</f>
        <v>0</v>
      </c>
      <c r="Q198" s="135">
        <f>IFERROR(VLOOKUP('要綱様式1-2'!B187,リンク先!$C$3:$D$5,2,FALSE),0)</f>
        <v>0</v>
      </c>
      <c r="R198" s="149">
        <f>MIN(P198:Q200)</f>
        <v>0</v>
      </c>
      <c r="S198" s="162"/>
      <c r="T198" s="177"/>
      <c r="U198" s="177"/>
      <c r="V198" s="177"/>
      <c r="W198" s="177"/>
      <c r="X198" s="177"/>
      <c r="Y198" s="177"/>
      <c r="Z198" s="177"/>
      <c r="AA198" s="177"/>
      <c r="AB198" s="177"/>
      <c r="AC198" s="177"/>
      <c r="AD198" s="177"/>
      <c r="AE198" s="177"/>
      <c r="AF198" s="199"/>
    </row>
    <row r="199" spans="1:33" ht="13.5" hidden="1" customHeight="1">
      <c r="A199" s="30"/>
      <c r="B199" s="56"/>
      <c r="C199" s="49"/>
      <c r="D199" s="64"/>
      <c r="E199" s="64"/>
      <c r="F199" s="80"/>
      <c r="G199" s="87" t="s">
        <v>7274</v>
      </c>
      <c r="H199" s="87"/>
      <c r="I199" s="87"/>
      <c r="J199" s="92"/>
      <c r="K199" s="108">
        <f>'要綱様式1-2'!Y194</f>
        <v>0</v>
      </c>
      <c r="L199" s="117">
        <v>0</v>
      </c>
      <c r="M199" s="107">
        <f>K199-L199</f>
        <v>0</v>
      </c>
      <c r="N199" s="107">
        <f>'要綱様式1-2'!Y194</f>
        <v>0</v>
      </c>
      <c r="O199" s="108">
        <f>ROUNDDOWN(MIN(M199:N199)*2/3,0)</f>
        <v>0</v>
      </c>
      <c r="P199" s="131"/>
      <c r="Q199" s="137"/>
      <c r="R199" s="151"/>
      <c r="S199" s="162"/>
      <c r="T199" s="177"/>
      <c r="U199" s="177"/>
      <c r="V199" s="177"/>
      <c r="W199" s="177"/>
      <c r="X199" s="177"/>
      <c r="Y199" s="177"/>
      <c r="Z199" s="177"/>
      <c r="AA199" s="177"/>
      <c r="AB199" s="177"/>
      <c r="AC199" s="177"/>
      <c r="AD199" s="177"/>
      <c r="AE199" s="177"/>
      <c r="AF199" s="199"/>
      <c r="AG199" s="209"/>
    </row>
    <row r="200" spans="1:33" ht="13.5" hidden="1" customHeight="1">
      <c r="A200" s="30"/>
      <c r="B200" s="56"/>
      <c r="C200" s="70"/>
      <c r="D200" s="73"/>
      <c r="E200" s="73"/>
      <c r="F200" s="84"/>
      <c r="G200" s="88" t="s">
        <v>1395</v>
      </c>
      <c r="H200" s="88"/>
      <c r="I200" s="88"/>
      <c r="J200" s="93"/>
      <c r="K200" s="105">
        <f>'要綱様式1-2'!Y195</f>
        <v>0</v>
      </c>
      <c r="L200" s="118">
        <v>0</v>
      </c>
      <c r="M200" s="105">
        <f>K200-L200</f>
        <v>0</v>
      </c>
      <c r="N200" s="105">
        <f>'要綱様式1-2'!Y195</f>
        <v>0</v>
      </c>
      <c r="O200" s="105">
        <f>ROUNDDOWN(MIN(M200:N200)*1/2,0)</f>
        <v>0</v>
      </c>
      <c r="P200" s="129"/>
      <c r="Q200" s="136"/>
      <c r="R200" s="150"/>
      <c r="S200" s="163" t="s">
        <v>7294</v>
      </c>
      <c r="T200" s="178"/>
      <c r="U200" s="178"/>
      <c r="V200" s="187" t="s">
        <v>2886</v>
      </c>
      <c r="W200" s="187"/>
      <c r="X200" s="189" t="s">
        <v>7258</v>
      </c>
      <c r="Y200" s="189"/>
      <c r="Z200" s="191"/>
      <c r="AA200" s="191"/>
      <c r="AB200" s="189" t="s">
        <v>7259</v>
      </c>
      <c r="AC200" s="189"/>
      <c r="AD200" s="191"/>
      <c r="AE200" s="191"/>
      <c r="AF200" s="200" t="s">
        <v>4755</v>
      </c>
    </row>
    <row r="201" spans="1:33" ht="13.5" hidden="1" customHeight="1">
      <c r="A201" s="30"/>
      <c r="B201" s="57"/>
      <c r="C201" s="69" t="s">
        <v>2812</v>
      </c>
      <c r="D201" s="72"/>
      <c r="E201" s="72"/>
      <c r="F201" s="83"/>
      <c r="G201" s="61" t="str">
        <f>'要綱様式1-2'!Q196</f>
        <v/>
      </c>
      <c r="H201" s="61"/>
      <c r="I201" s="61"/>
      <c r="J201" s="91"/>
      <c r="K201" s="106">
        <f>'要綱様式1-2'!Y196</f>
        <v>0</v>
      </c>
      <c r="L201" s="119">
        <v>0</v>
      </c>
      <c r="M201" s="103">
        <f>K201-L201</f>
        <v>0</v>
      </c>
      <c r="N201" s="106">
        <f>'要綱様式1-2'!Y196</f>
        <v>0</v>
      </c>
      <c r="O201" s="106">
        <f>IF(G201="連携コース",ROUNDDOWN(MIN(M201:N201)*2/3,0),ROUNDDOWN(MIN(M201:N201)*1/2,0))</f>
        <v>0</v>
      </c>
      <c r="P201" s="103"/>
      <c r="Q201" s="140">
        <f>IF(G201="連携コース",Z200*400000+AD200*200000+AA201*2/3,Z200*300000+AD200*150000+AA201*1/2)</f>
        <v>0</v>
      </c>
      <c r="R201" s="153">
        <f>MIN(O201:Q201)</f>
        <v>0</v>
      </c>
      <c r="S201" s="164" t="s">
        <v>2251</v>
      </c>
      <c r="T201" s="179"/>
      <c r="U201" s="179"/>
      <c r="V201" s="188" t="s">
        <v>2886</v>
      </c>
      <c r="W201" s="188"/>
      <c r="X201" s="190" t="s">
        <v>5189</v>
      </c>
      <c r="Y201" s="190"/>
      <c r="Z201" s="190"/>
      <c r="AA201" s="192"/>
      <c r="AB201" s="192"/>
      <c r="AC201" s="192"/>
      <c r="AD201" s="192"/>
      <c r="AE201" s="193" t="s">
        <v>7277</v>
      </c>
      <c r="AF201" s="201"/>
    </row>
    <row r="202" spans="1:33" ht="13.5" hidden="1" customHeight="1">
      <c r="A202" s="34"/>
      <c r="B202" s="54" t="s">
        <v>7266</v>
      </c>
      <c r="C202" s="67" t="str">
        <f>IF('要綱様式1-2'!A197="","",'要綱様式1-2'!A197)</f>
        <v/>
      </c>
      <c r="D202" s="67"/>
      <c r="E202" s="67"/>
      <c r="F202" s="67"/>
      <c r="G202" s="67"/>
      <c r="H202" s="67"/>
      <c r="I202" s="67"/>
      <c r="J202" s="94"/>
      <c r="K202" s="106">
        <f>K203+K207</f>
        <v>0</v>
      </c>
      <c r="L202" s="106">
        <f>L203+L207</f>
        <v>0</v>
      </c>
      <c r="M202" s="106">
        <f>M203+M207</f>
        <v>0</v>
      </c>
      <c r="N202" s="106">
        <f>N203+N207</f>
        <v>0</v>
      </c>
      <c r="O202" s="106">
        <f>O203+O207</f>
        <v>0</v>
      </c>
      <c r="P202" s="106"/>
      <c r="Q202" s="134"/>
      <c r="R202" s="102">
        <f>R203+R207</f>
        <v>0</v>
      </c>
      <c r="S202" s="166"/>
      <c r="T202" s="181"/>
      <c r="U202" s="181"/>
      <c r="V202" s="181"/>
      <c r="W202" s="181"/>
      <c r="X202" s="181"/>
      <c r="Y202" s="181"/>
      <c r="Z202" s="181"/>
      <c r="AA202" s="181"/>
      <c r="AB202" s="181"/>
      <c r="AC202" s="181"/>
      <c r="AD202" s="181"/>
      <c r="AE202" s="181"/>
      <c r="AF202" s="203"/>
    </row>
    <row r="203" spans="1:33" ht="13.5" hidden="1" customHeight="1">
      <c r="A203" s="31"/>
      <c r="B203" s="55"/>
      <c r="C203" s="68" t="s">
        <v>7275</v>
      </c>
      <c r="D203" s="67"/>
      <c r="E203" s="67"/>
      <c r="F203" s="67"/>
      <c r="G203" s="67"/>
      <c r="H203" s="67"/>
      <c r="I203" s="67"/>
      <c r="J203" s="94"/>
      <c r="K203" s="103">
        <f>SUM(K204:K206)</f>
        <v>0</v>
      </c>
      <c r="L203" s="103">
        <f>SUM(L204:L206)</f>
        <v>0</v>
      </c>
      <c r="M203" s="103">
        <f>SUM(M204:M206)</f>
        <v>0</v>
      </c>
      <c r="N203" s="103">
        <f>SUM(N204:N206)</f>
        <v>0</v>
      </c>
      <c r="O203" s="103">
        <f>SUM(O204:O206)</f>
        <v>0</v>
      </c>
      <c r="P203" s="103"/>
      <c r="Q203" s="134"/>
      <c r="R203" s="103">
        <f>ROUNDDOWN(SUM(R204:R206),-3)</f>
        <v>0</v>
      </c>
      <c r="S203" s="168"/>
      <c r="T203" s="183"/>
      <c r="U203" s="183"/>
      <c r="V203" s="183"/>
      <c r="W203" s="183"/>
      <c r="X203" s="183"/>
      <c r="Y203" s="183"/>
      <c r="Z203" s="183"/>
      <c r="AA203" s="183"/>
      <c r="AB203" s="183"/>
      <c r="AC203" s="183"/>
      <c r="AD203" s="183"/>
      <c r="AE203" s="183"/>
      <c r="AF203" s="205"/>
      <c r="AG203" s="209"/>
    </row>
    <row r="204" spans="1:33" ht="13.5" hidden="1" customHeight="1">
      <c r="A204" s="31"/>
      <c r="B204" s="55"/>
      <c r="C204" s="46" t="s">
        <v>6434</v>
      </c>
      <c r="D204" s="63"/>
      <c r="E204" s="63"/>
      <c r="F204" s="79"/>
      <c r="G204" s="85" t="s">
        <v>7274</v>
      </c>
      <c r="H204" s="85"/>
      <c r="I204" s="85"/>
      <c r="J204" s="89"/>
      <c r="K204" s="104">
        <f>'要綱様式1-2'!R199</f>
        <v>0</v>
      </c>
      <c r="L204" s="114">
        <v>0</v>
      </c>
      <c r="M204" s="104">
        <f>K204-L204</f>
        <v>0</v>
      </c>
      <c r="N204" s="104">
        <f>'要綱様式1-2'!Y199</f>
        <v>0</v>
      </c>
      <c r="O204" s="125">
        <f>ROUNDDOWN(MIN(M204:N204)*2/3,0)</f>
        <v>0</v>
      </c>
      <c r="P204" s="128">
        <f>SUM(O204:O205)</f>
        <v>0</v>
      </c>
      <c r="Q204" s="135">
        <f>IFERROR(VLOOKUP('要綱様式1-2'!B197,リンク先!$C$6:$D$8,2,FALSE),0)</f>
        <v>0</v>
      </c>
      <c r="R204" s="149">
        <f>MIN(P204:Q205)</f>
        <v>0</v>
      </c>
      <c r="S204" s="162"/>
      <c r="T204" s="177"/>
      <c r="U204" s="177"/>
      <c r="V204" s="177"/>
      <c r="W204" s="177"/>
      <c r="X204" s="177"/>
      <c r="Y204" s="177"/>
      <c r="Z204" s="177"/>
      <c r="AA204" s="177"/>
      <c r="AB204" s="177"/>
      <c r="AC204" s="177"/>
      <c r="AD204" s="177"/>
      <c r="AE204" s="177"/>
      <c r="AF204" s="199"/>
      <c r="AG204" s="209"/>
    </row>
    <row r="205" spans="1:33" ht="13.5" hidden="1" customHeight="1">
      <c r="A205" s="31"/>
      <c r="B205" s="55"/>
      <c r="C205" s="50"/>
      <c r="D205" s="65"/>
      <c r="E205" s="65"/>
      <c r="F205" s="81"/>
      <c r="G205" s="86" t="s">
        <v>1395</v>
      </c>
      <c r="H205" s="86"/>
      <c r="I205" s="86"/>
      <c r="J205" s="90"/>
      <c r="K205" s="105">
        <f>'要綱様式1-2'!R200</f>
        <v>0</v>
      </c>
      <c r="L205" s="115">
        <v>0</v>
      </c>
      <c r="M205" s="105">
        <f>K205-L205</f>
        <v>0</v>
      </c>
      <c r="N205" s="105">
        <f>'要綱様式1-2'!Y200</f>
        <v>0</v>
      </c>
      <c r="O205" s="105">
        <f>ROUNDDOWN(MIN(M205:N205)*1/2,0)</f>
        <v>0</v>
      </c>
      <c r="P205" s="129"/>
      <c r="Q205" s="136"/>
      <c r="R205" s="150"/>
      <c r="S205" s="162"/>
      <c r="T205" s="177"/>
      <c r="U205" s="177"/>
      <c r="V205" s="177"/>
      <c r="W205" s="177"/>
      <c r="X205" s="177"/>
      <c r="Y205" s="177"/>
      <c r="Z205" s="177"/>
      <c r="AA205" s="177"/>
      <c r="AB205" s="177"/>
      <c r="AC205" s="177"/>
      <c r="AD205" s="177"/>
      <c r="AE205" s="177"/>
      <c r="AF205" s="199"/>
      <c r="AG205" s="209"/>
    </row>
    <row r="206" spans="1:33" ht="13.5" hidden="1" customHeight="1">
      <c r="A206" s="31"/>
      <c r="B206" s="56"/>
      <c r="C206" s="69" t="s">
        <v>2812</v>
      </c>
      <c r="D206" s="72"/>
      <c r="E206" s="72"/>
      <c r="F206" s="83"/>
      <c r="G206" s="61" t="str">
        <f>'要綱様式1-2'!Q201</f>
        <v/>
      </c>
      <c r="H206" s="61"/>
      <c r="I206" s="61"/>
      <c r="J206" s="91"/>
      <c r="K206" s="105">
        <f>'要綱様式1-2'!R201</f>
        <v>0</v>
      </c>
      <c r="L206" s="115">
        <v>0</v>
      </c>
      <c r="M206" s="105">
        <f>K206-L206</f>
        <v>0</v>
      </c>
      <c r="N206" s="105">
        <f>'要綱様式1-2'!Y201</f>
        <v>0</v>
      </c>
      <c r="O206" s="105">
        <f>ROUNDDOWN(MIN(M206:N206)*1/2,0)</f>
        <v>0</v>
      </c>
      <c r="P206" s="130"/>
      <c r="Q206" s="136">
        <f>Z210*300000+AD210*150000+AA211*1/2</f>
        <v>0</v>
      </c>
      <c r="R206" s="150">
        <f>MIN(O206:Q206)</f>
        <v>0</v>
      </c>
      <c r="S206" s="162"/>
      <c r="T206" s="177"/>
      <c r="U206" s="177"/>
      <c r="V206" s="177"/>
      <c r="W206" s="177"/>
      <c r="X206" s="177"/>
      <c r="Y206" s="177"/>
      <c r="Z206" s="177"/>
      <c r="AA206" s="177"/>
      <c r="AB206" s="177"/>
      <c r="AC206" s="177"/>
      <c r="AD206" s="177"/>
      <c r="AE206" s="177"/>
      <c r="AF206" s="199"/>
      <c r="AG206" s="209"/>
    </row>
    <row r="207" spans="1:33" ht="13.5" hidden="1" customHeight="1">
      <c r="A207" s="31"/>
      <c r="B207" s="56"/>
      <c r="C207" s="68" t="s">
        <v>7276</v>
      </c>
      <c r="D207" s="67"/>
      <c r="E207" s="67"/>
      <c r="F207" s="67"/>
      <c r="G207" s="67"/>
      <c r="H207" s="67"/>
      <c r="I207" s="67"/>
      <c r="J207" s="94"/>
      <c r="K207" s="106">
        <f>SUM(K208:K211)</f>
        <v>0</v>
      </c>
      <c r="L207" s="106">
        <f>SUM(L208:L211)</f>
        <v>0</v>
      </c>
      <c r="M207" s="106">
        <f>SUM(M208:M211)</f>
        <v>0</v>
      </c>
      <c r="N207" s="106">
        <f>SUM(N208:N211)</f>
        <v>0</v>
      </c>
      <c r="O207" s="106">
        <f>SUM(O208:O211)</f>
        <v>0</v>
      </c>
      <c r="P207" s="103"/>
      <c r="Q207" s="134"/>
      <c r="R207" s="106">
        <f>ROUNDDOWN(SUM(R208:R211),-3)</f>
        <v>0</v>
      </c>
      <c r="S207" s="162"/>
      <c r="T207" s="177"/>
      <c r="U207" s="177"/>
      <c r="V207" s="177"/>
      <c r="W207" s="177"/>
      <c r="X207" s="177"/>
      <c r="Y207" s="177"/>
      <c r="Z207" s="177"/>
      <c r="AA207" s="177"/>
      <c r="AB207" s="177"/>
      <c r="AC207" s="177"/>
      <c r="AD207" s="177"/>
      <c r="AE207" s="177"/>
      <c r="AF207" s="199"/>
    </row>
    <row r="208" spans="1:33" ht="13.5" hidden="1" customHeight="1">
      <c r="A208" s="30"/>
      <c r="B208" s="56"/>
      <c r="C208" s="46" t="s">
        <v>6434</v>
      </c>
      <c r="D208" s="63"/>
      <c r="E208" s="63"/>
      <c r="F208" s="79"/>
      <c r="G208" s="85" t="s">
        <v>6257</v>
      </c>
      <c r="H208" s="85"/>
      <c r="I208" s="85"/>
      <c r="J208" s="89"/>
      <c r="K208" s="107">
        <f>'要綱様式1-2'!Y203</f>
        <v>0</v>
      </c>
      <c r="L208" s="116">
        <v>0</v>
      </c>
      <c r="M208" s="107">
        <f>K208-L208</f>
        <v>0</v>
      </c>
      <c r="N208" s="107">
        <f>'要綱様式1-2'!Y203</f>
        <v>0</v>
      </c>
      <c r="O208" s="107">
        <f>ROUNDDOWN(MIN(M208:N208)*3/4,0)</f>
        <v>0</v>
      </c>
      <c r="P208" s="128">
        <f>SUM(O208:O210)</f>
        <v>0</v>
      </c>
      <c r="Q208" s="135">
        <f>IFERROR(VLOOKUP('要綱様式1-2'!B197,リンク先!$C$3:$D$5,2,FALSE),0)</f>
        <v>0</v>
      </c>
      <c r="R208" s="149">
        <f>MIN(P208:Q210)</f>
        <v>0</v>
      </c>
      <c r="S208" s="162"/>
      <c r="T208" s="177"/>
      <c r="U208" s="177"/>
      <c r="V208" s="177"/>
      <c r="W208" s="177"/>
      <c r="X208" s="177"/>
      <c r="Y208" s="177"/>
      <c r="Z208" s="177"/>
      <c r="AA208" s="177"/>
      <c r="AB208" s="177"/>
      <c r="AC208" s="177"/>
      <c r="AD208" s="177"/>
      <c r="AE208" s="177"/>
      <c r="AF208" s="199"/>
    </row>
    <row r="209" spans="1:33" ht="13.5" hidden="1" customHeight="1">
      <c r="A209" s="30"/>
      <c r="B209" s="56"/>
      <c r="C209" s="49"/>
      <c r="D209" s="64"/>
      <c r="E209" s="64"/>
      <c r="F209" s="80"/>
      <c r="G209" s="87" t="s">
        <v>7274</v>
      </c>
      <c r="H209" s="87"/>
      <c r="I209" s="87"/>
      <c r="J209" s="92"/>
      <c r="K209" s="108">
        <f>'要綱様式1-2'!Y204</f>
        <v>0</v>
      </c>
      <c r="L209" s="117">
        <v>0</v>
      </c>
      <c r="M209" s="107">
        <f>K209-L209</f>
        <v>0</v>
      </c>
      <c r="N209" s="107">
        <f>'要綱様式1-2'!Y204</f>
        <v>0</v>
      </c>
      <c r="O209" s="108">
        <f>ROUNDDOWN(MIN(M209:N209)*2/3,0)</f>
        <v>0</v>
      </c>
      <c r="P209" s="131"/>
      <c r="Q209" s="137"/>
      <c r="R209" s="151"/>
      <c r="S209" s="162"/>
      <c r="T209" s="177"/>
      <c r="U209" s="177"/>
      <c r="V209" s="177"/>
      <c r="W209" s="177"/>
      <c r="X209" s="177"/>
      <c r="Y209" s="177"/>
      <c r="Z209" s="177"/>
      <c r="AA209" s="177"/>
      <c r="AB209" s="177"/>
      <c r="AC209" s="177"/>
      <c r="AD209" s="177"/>
      <c r="AE209" s="177"/>
      <c r="AF209" s="199"/>
      <c r="AG209" s="209"/>
    </row>
    <row r="210" spans="1:33" ht="13.5" hidden="1" customHeight="1">
      <c r="A210" s="30"/>
      <c r="B210" s="56"/>
      <c r="C210" s="70"/>
      <c r="D210" s="73"/>
      <c r="E210" s="73"/>
      <c r="F210" s="84"/>
      <c r="G210" s="88" t="s">
        <v>1395</v>
      </c>
      <c r="H210" s="88"/>
      <c r="I210" s="88"/>
      <c r="J210" s="93"/>
      <c r="K210" s="105">
        <f>'要綱様式1-2'!Y205</f>
        <v>0</v>
      </c>
      <c r="L210" s="118">
        <v>0</v>
      </c>
      <c r="M210" s="105">
        <f>K210-L210</f>
        <v>0</v>
      </c>
      <c r="N210" s="105">
        <f>'要綱様式1-2'!Y205</f>
        <v>0</v>
      </c>
      <c r="O210" s="105">
        <f>ROUNDDOWN(MIN(M210:N210)*1/2,0)</f>
        <v>0</v>
      </c>
      <c r="P210" s="129"/>
      <c r="Q210" s="136"/>
      <c r="R210" s="150"/>
      <c r="S210" s="163" t="s">
        <v>7294</v>
      </c>
      <c r="T210" s="178"/>
      <c r="U210" s="178"/>
      <c r="V210" s="187" t="s">
        <v>2886</v>
      </c>
      <c r="W210" s="187"/>
      <c r="X210" s="189" t="s">
        <v>7258</v>
      </c>
      <c r="Y210" s="189"/>
      <c r="Z210" s="191"/>
      <c r="AA210" s="191"/>
      <c r="AB210" s="189" t="s">
        <v>7259</v>
      </c>
      <c r="AC210" s="189"/>
      <c r="AD210" s="191"/>
      <c r="AE210" s="191"/>
      <c r="AF210" s="200" t="s">
        <v>4755</v>
      </c>
    </row>
    <row r="211" spans="1:33" ht="13.5" hidden="1" customHeight="1">
      <c r="A211" s="30"/>
      <c r="B211" s="57"/>
      <c r="C211" s="69" t="s">
        <v>2812</v>
      </c>
      <c r="D211" s="72"/>
      <c r="E211" s="72"/>
      <c r="F211" s="83"/>
      <c r="G211" s="61" t="str">
        <f>'要綱様式1-2'!Q206</f>
        <v/>
      </c>
      <c r="H211" s="61"/>
      <c r="I211" s="61"/>
      <c r="J211" s="91"/>
      <c r="K211" s="106">
        <f>'要綱様式1-2'!Y206</f>
        <v>0</v>
      </c>
      <c r="L211" s="119">
        <v>0</v>
      </c>
      <c r="M211" s="103">
        <f>K211-L211</f>
        <v>0</v>
      </c>
      <c r="N211" s="106">
        <f>'要綱様式1-2'!Y206</f>
        <v>0</v>
      </c>
      <c r="O211" s="106">
        <f>IF(G211="連携コース",ROUNDDOWN(MIN(M211:N211)*2/3,0),ROUNDDOWN(MIN(M211:N211)*1/2,0))</f>
        <v>0</v>
      </c>
      <c r="P211" s="103"/>
      <c r="Q211" s="140">
        <f>IF(G211="連携コース",Z210*400000+AD210*200000+AA211*2/3,Z210*300000+AD210*150000+AA211*1/2)</f>
        <v>0</v>
      </c>
      <c r="R211" s="153">
        <f>MIN(O211:Q211)</f>
        <v>0</v>
      </c>
      <c r="S211" s="164" t="s">
        <v>2251</v>
      </c>
      <c r="T211" s="179"/>
      <c r="U211" s="179"/>
      <c r="V211" s="188" t="s">
        <v>2886</v>
      </c>
      <c r="W211" s="188"/>
      <c r="X211" s="190" t="s">
        <v>5189</v>
      </c>
      <c r="Y211" s="190"/>
      <c r="Z211" s="190"/>
      <c r="AA211" s="192"/>
      <c r="AB211" s="192"/>
      <c r="AC211" s="192"/>
      <c r="AD211" s="192"/>
      <c r="AE211" s="193" t="s">
        <v>7277</v>
      </c>
      <c r="AF211" s="201"/>
    </row>
    <row r="212" spans="1:33" ht="13.5" hidden="1" customHeight="1">
      <c r="A212" s="34"/>
      <c r="B212" s="54" t="s">
        <v>7267</v>
      </c>
      <c r="C212" s="67" t="str">
        <f>IF('要綱様式1-2'!A207="","",'要綱様式1-2'!A207)</f>
        <v/>
      </c>
      <c r="D212" s="67"/>
      <c r="E212" s="67"/>
      <c r="F212" s="67"/>
      <c r="G212" s="67"/>
      <c r="H212" s="67"/>
      <c r="I212" s="67"/>
      <c r="J212" s="94"/>
      <c r="K212" s="106">
        <f>K213+K217</f>
        <v>0</v>
      </c>
      <c r="L212" s="106">
        <f>L213+L217</f>
        <v>0</v>
      </c>
      <c r="M212" s="106">
        <f>M213+M217</f>
        <v>0</v>
      </c>
      <c r="N212" s="106">
        <f>N213+N217</f>
        <v>0</v>
      </c>
      <c r="O212" s="106">
        <f>O213+O217</f>
        <v>0</v>
      </c>
      <c r="P212" s="106"/>
      <c r="Q212" s="134"/>
      <c r="R212" s="102">
        <f>R213+R217</f>
        <v>0</v>
      </c>
      <c r="S212" s="166"/>
      <c r="T212" s="181"/>
      <c r="U212" s="181"/>
      <c r="V212" s="181"/>
      <c r="W212" s="181"/>
      <c r="X212" s="181"/>
      <c r="Y212" s="181"/>
      <c r="Z212" s="181"/>
      <c r="AA212" s="181"/>
      <c r="AB212" s="181"/>
      <c r="AC212" s="181"/>
      <c r="AD212" s="181"/>
      <c r="AE212" s="181"/>
      <c r="AF212" s="203"/>
    </row>
    <row r="213" spans="1:33" ht="13.5" hidden="1" customHeight="1">
      <c r="A213" s="31"/>
      <c r="B213" s="55"/>
      <c r="C213" s="68" t="s">
        <v>7275</v>
      </c>
      <c r="D213" s="67"/>
      <c r="E213" s="67"/>
      <c r="F213" s="67"/>
      <c r="G213" s="67"/>
      <c r="H213" s="67"/>
      <c r="I213" s="67"/>
      <c r="J213" s="94"/>
      <c r="K213" s="103">
        <f>SUM(K214:K216)</f>
        <v>0</v>
      </c>
      <c r="L213" s="103">
        <f>SUM(L214:L216)</f>
        <v>0</v>
      </c>
      <c r="M213" s="103">
        <f>SUM(M214:M216)</f>
        <v>0</v>
      </c>
      <c r="N213" s="103">
        <f>SUM(N214:N216)</f>
        <v>0</v>
      </c>
      <c r="O213" s="103">
        <f>SUM(O214:O216)</f>
        <v>0</v>
      </c>
      <c r="P213" s="103"/>
      <c r="Q213" s="134"/>
      <c r="R213" s="103">
        <f>ROUNDDOWN(SUM(R214:R216),-3)</f>
        <v>0</v>
      </c>
      <c r="S213" s="168"/>
      <c r="T213" s="183"/>
      <c r="U213" s="183"/>
      <c r="V213" s="183"/>
      <c r="W213" s="183"/>
      <c r="X213" s="183"/>
      <c r="Y213" s="183"/>
      <c r="Z213" s="183"/>
      <c r="AA213" s="183"/>
      <c r="AB213" s="183"/>
      <c r="AC213" s="183"/>
      <c r="AD213" s="183"/>
      <c r="AE213" s="183"/>
      <c r="AF213" s="205"/>
      <c r="AG213" s="209"/>
    </row>
    <row r="214" spans="1:33" ht="13.5" hidden="1" customHeight="1">
      <c r="A214" s="31"/>
      <c r="B214" s="55"/>
      <c r="C214" s="46" t="s">
        <v>6434</v>
      </c>
      <c r="D214" s="63"/>
      <c r="E214" s="63"/>
      <c r="F214" s="79"/>
      <c r="G214" s="85" t="s">
        <v>7274</v>
      </c>
      <c r="H214" s="85"/>
      <c r="I214" s="85"/>
      <c r="J214" s="89"/>
      <c r="K214" s="104">
        <f>'要綱様式1-2'!R209</f>
        <v>0</v>
      </c>
      <c r="L214" s="114">
        <v>0</v>
      </c>
      <c r="M214" s="104">
        <f>K214-L214</f>
        <v>0</v>
      </c>
      <c r="N214" s="104">
        <f>'要綱様式1-2'!Y209</f>
        <v>0</v>
      </c>
      <c r="O214" s="125">
        <f>ROUNDDOWN(MIN(M214:N214)*2/3,0)</f>
        <v>0</v>
      </c>
      <c r="P214" s="128">
        <f>SUM(O214:O215)</f>
        <v>0</v>
      </c>
      <c r="Q214" s="135">
        <f>IFERROR(VLOOKUP('要綱様式1-2'!B207,リンク先!$C$6:$D$8,2,FALSE),0)</f>
        <v>0</v>
      </c>
      <c r="R214" s="149">
        <f>MIN(P214:Q215)</f>
        <v>0</v>
      </c>
      <c r="S214" s="162"/>
      <c r="T214" s="177"/>
      <c r="U214" s="177"/>
      <c r="V214" s="177"/>
      <c r="W214" s="177"/>
      <c r="X214" s="177"/>
      <c r="Y214" s="177"/>
      <c r="Z214" s="177"/>
      <c r="AA214" s="177"/>
      <c r="AB214" s="177"/>
      <c r="AC214" s="177"/>
      <c r="AD214" s="177"/>
      <c r="AE214" s="177"/>
      <c r="AF214" s="199"/>
      <c r="AG214" s="209"/>
    </row>
    <row r="215" spans="1:33" ht="13.5" hidden="1" customHeight="1">
      <c r="A215" s="31"/>
      <c r="B215" s="55"/>
      <c r="C215" s="50"/>
      <c r="D215" s="65"/>
      <c r="E215" s="65"/>
      <c r="F215" s="81"/>
      <c r="G215" s="86" t="s">
        <v>1395</v>
      </c>
      <c r="H215" s="86"/>
      <c r="I215" s="86"/>
      <c r="J215" s="90"/>
      <c r="K215" s="105">
        <f>'要綱様式1-2'!R210</f>
        <v>0</v>
      </c>
      <c r="L215" s="115">
        <v>0</v>
      </c>
      <c r="M215" s="105">
        <f>K215-L215</f>
        <v>0</v>
      </c>
      <c r="N215" s="105">
        <f>'要綱様式1-2'!Y210</f>
        <v>0</v>
      </c>
      <c r="O215" s="105">
        <f>ROUNDDOWN(MIN(M215:N215)*1/2,0)</f>
        <v>0</v>
      </c>
      <c r="P215" s="129"/>
      <c r="Q215" s="136"/>
      <c r="R215" s="150"/>
      <c r="S215" s="162"/>
      <c r="T215" s="177"/>
      <c r="U215" s="177"/>
      <c r="V215" s="177"/>
      <c r="W215" s="177"/>
      <c r="X215" s="177"/>
      <c r="Y215" s="177"/>
      <c r="Z215" s="177"/>
      <c r="AA215" s="177"/>
      <c r="AB215" s="177"/>
      <c r="AC215" s="177"/>
      <c r="AD215" s="177"/>
      <c r="AE215" s="177"/>
      <c r="AF215" s="199"/>
      <c r="AG215" s="209"/>
    </row>
    <row r="216" spans="1:33" ht="13.5" hidden="1" customHeight="1">
      <c r="A216" s="31"/>
      <c r="B216" s="56"/>
      <c r="C216" s="69" t="s">
        <v>2812</v>
      </c>
      <c r="D216" s="72"/>
      <c r="E216" s="72"/>
      <c r="F216" s="83"/>
      <c r="G216" s="61" t="str">
        <f>'要綱様式1-2'!Q211</f>
        <v/>
      </c>
      <c r="H216" s="61"/>
      <c r="I216" s="61"/>
      <c r="J216" s="91"/>
      <c r="K216" s="105">
        <f>'要綱様式1-2'!R211</f>
        <v>0</v>
      </c>
      <c r="L216" s="115">
        <v>0</v>
      </c>
      <c r="M216" s="105">
        <f>K216-L216</f>
        <v>0</v>
      </c>
      <c r="N216" s="105">
        <f>'要綱様式1-2'!Y211</f>
        <v>0</v>
      </c>
      <c r="O216" s="105">
        <f>ROUNDDOWN(MIN(M216:N216)*1/2,0)</f>
        <v>0</v>
      </c>
      <c r="P216" s="130"/>
      <c r="Q216" s="136">
        <f>Z220*300000+AD220*150000+AA221*1/2</f>
        <v>0</v>
      </c>
      <c r="R216" s="150">
        <f>MIN(O216:Q216)</f>
        <v>0</v>
      </c>
      <c r="S216" s="162"/>
      <c r="T216" s="177"/>
      <c r="U216" s="177"/>
      <c r="V216" s="177"/>
      <c r="W216" s="177"/>
      <c r="X216" s="177"/>
      <c r="Y216" s="177"/>
      <c r="Z216" s="177"/>
      <c r="AA216" s="177"/>
      <c r="AB216" s="177"/>
      <c r="AC216" s="177"/>
      <c r="AD216" s="177"/>
      <c r="AE216" s="177"/>
      <c r="AF216" s="199"/>
      <c r="AG216" s="209"/>
    </row>
    <row r="217" spans="1:33" ht="13.5" hidden="1" customHeight="1">
      <c r="A217" s="31"/>
      <c r="B217" s="56"/>
      <c r="C217" s="68" t="s">
        <v>7276</v>
      </c>
      <c r="D217" s="67"/>
      <c r="E217" s="67"/>
      <c r="F217" s="67"/>
      <c r="G217" s="67"/>
      <c r="H217" s="67"/>
      <c r="I217" s="67"/>
      <c r="J217" s="94"/>
      <c r="K217" s="106">
        <f>SUM(K218:K221)</f>
        <v>0</v>
      </c>
      <c r="L217" s="106">
        <f>SUM(L218:L221)</f>
        <v>0</v>
      </c>
      <c r="M217" s="106">
        <f>SUM(M218:M221)</f>
        <v>0</v>
      </c>
      <c r="N217" s="106">
        <f>SUM(N218:N221)</f>
        <v>0</v>
      </c>
      <c r="O217" s="106">
        <f>SUM(O218:O221)</f>
        <v>0</v>
      </c>
      <c r="P217" s="103"/>
      <c r="Q217" s="134"/>
      <c r="R217" s="106">
        <f>ROUNDDOWN(SUM(R218:R221),-3)</f>
        <v>0</v>
      </c>
      <c r="S217" s="162"/>
      <c r="T217" s="177"/>
      <c r="U217" s="177"/>
      <c r="V217" s="177"/>
      <c r="W217" s="177"/>
      <c r="X217" s="177"/>
      <c r="Y217" s="177"/>
      <c r="Z217" s="177"/>
      <c r="AA217" s="177"/>
      <c r="AB217" s="177"/>
      <c r="AC217" s="177"/>
      <c r="AD217" s="177"/>
      <c r="AE217" s="177"/>
      <c r="AF217" s="199"/>
    </row>
    <row r="218" spans="1:33" ht="13.5" hidden="1" customHeight="1">
      <c r="A218" s="30"/>
      <c r="B218" s="56"/>
      <c r="C218" s="46" t="s">
        <v>6434</v>
      </c>
      <c r="D218" s="63"/>
      <c r="E218" s="63"/>
      <c r="F218" s="79"/>
      <c r="G218" s="85" t="s">
        <v>6257</v>
      </c>
      <c r="H218" s="85"/>
      <c r="I218" s="85"/>
      <c r="J218" s="89"/>
      <c r="K218" s="107">
        <f>'要綱様式1-2'!Y213</f>
        <v>0</v>
      </c>
      <c r="L218" s="116">
        <v>0</v>
      </c>
      <c r="M218" s="107">
        <f>K218-L218</f>
        <v>0</v>
      </c>
      <c r="N218" s="107">
        <f>'要綱様式1-2'!Y213</f>
        <v>0</v>
      </c>
      <c r="O218" s="107">
        <f>ROUNDDOWN(MIN(M218:N218)*3/4,0)</f>
        <v>0</v>
      </c>
      <c r="P218" s="128">
        <f>SUM(O218:O220)</f>
        <v>0</v>
      </c>
      <c r="Q218" s="135">
        <f>IFERROR(VLOOKUP('要綱様式1-2'!B207,リンク先!$C$3:$D$5,2,FALSE),0)</f>
        <v>0</v>
      </c>
      <c r="R218" s="149">
        <f>MIN(P218:Q220)</f>
        <v>0</v>
      </c>
      <c r="S218" s="162"/>
      <c r="T218" s="177"/>
      <c r="U218" s="177"/>
      <c r="V218" s="177"/>
      <c r="W218" s="177"/>
      <c r="X218" s="177"/>
      <c r="Y218" s="177"/>
      <c r="Z218" s="177"/>
      <c r="AA218" s="177"/>
      <c r="AB218" s="177"/>
      <c r="AC218" s="177"/>
      <c r="AD218" s="177"/>
      <c r="AE218" s="177"/>
      <c r="AF218" s="199"/>
    </row>
    <row r="219" spans="1:33" ht="13.5" hidden="1" customHeight="1">
      <c r="A219" s="30"/>
      <c r="B219" s="56"/>
      <c r="C219" s="49"/>
      <c r="D219" s="64"/>
      <c r="E219" s="64"/>
      <c r="F219" s="80"/>
      <c r="G219" s="87" t="s">
        <v>7274</v>
      </c>
      <c r="H219" s="87"/>
      <c r="I219" s="87"/>
      <c r="J219" s="92"/>
      <c r="K219" s="108">
        <f>'要綱様式1-2'!Y214</f>
        <v>0</v>
      </c>
      <c r="L219" s="117">
        <v>0</v>
      </c>
      <c r="M219" s="107">
        <f>K219-L219</f>
        <v>0</v>
      </c>
      <c r="N219" s="107">
        <f>'要綱様式1-2'!Y214</f>
        <v>0</v>
      </c>
      <c r="O219" s="108">
        <f>ROUNDDOWN(MIN(M219:N219)*2/3,0)</f>
        <v>0</v>
      </c>
      <c r="P219" s="131"/>
      <c r="Q219" s="137"/>
      <c r="R219" s="151"/>
      <c r="S219" s="162"/>
      <c r="T219" s="177"/>
      <c r="U219" s="177"/>
      <c r="V219" s="177"/>
      <c r="W219" s="177"/>
      <c r="X219" s="177"/>
      <c r="Y219" s="177"/>
      <c r="Z219" s="177"/>
      <c r="AA219" s="177"/>
      <c r="AB219" s="177"/>
      <c r="AC219" s="177"/>
      <c r="AD219" s="177"/>
      <c r="AE219" s="177"/>
      <c r="AF219" s="199"/>
      <c r="AG219" s="209"/>
    </row>
    <row r="220" spans="1:33" ht="13.5" hidden="1" customHeight="1">
      <c r="A220" s="30"/>
      <c r="B220" s="56"/>
      <c r="C220" s="70"/>
      <c r="D220" s="73"/>
      <c r="E220" s="73"/>
      <c r="F220" s="84"/>
      <c r="G220" s="88" t="s">
        <v>1395</v>
      </c>
      <c r="H220" s="88"/>
      <c r="I220" s="88"/>
      <c r="J220" s="93"/>
      <c r="K220" s="105">
        <f>'要綱様式1-2'!Y215</f>
        <v>0</v>
      </c>
      <c r="L220" s="118">
        <v>0</v>
      </c>
      <c r="M220" s="105">
        <f>K220-L220</f>
        <v>0</v>
      </c>
      <c r="N220" s="105">
        <f>'要綱様式1-2'!Y215</f>
        <v>0</v>
      </c>
      <c r="O220" s="105">
        <f>ROUNDDOWN(MIN(M220:N220)*1/2,0)</f>
        <v>0</v>
      </c>
      <c r="P220" s="129"/>
      <c r="Q220" s="136"/>
      <c r="R220" s="150"/>
      <c r="S220" s="163" t="s">
        <v>7294</v>
      </c>
      <c r="T220" s="178"/>
      <c r="U220" s="178"/>
      <c r="V220" s="187" t="s">
        <v>2886</v>
      </c>
      <c r="W220" s="187"/>
      <c r="X220" s="189" t="s">
        <v>7258</v>
      </c>
      <c r="Y220" s="189"/>
      <c r="Z220" s="191"/>
      <c r="AA220" s="191"/>
      <c r="AB220" s="189" t="s">
        <v>7259</v>
      </c>
      <c r="AC220" s="189"/>
      <c r="AD220" s="191"/>
      <c r="AE220" s="191"/>
      <c r="AF220" s="200" t="s">
        <v>4755</v>
      </c>
    </row>
    <row r="221" spans="1:33" ht="13.5" hidden="1" customHeight="1">
      <c r="A221" s="30"/>
      <c r="B221" s="57"/>
      <c r="C221" s="69" t="s">
        <v>2812</v>
      </c>
      <c r="D221" s="72"/>
      <c r="E221" s="72"/>
      <c r="F221" s="83"/>
      <c r="G221" s="61" t="str">
        <f>'要綱様式1-2'!Q216</f>
        <v/>
      </c>
      <c r="H221" s="61"/>
      <c r="I221" s="61"/>
      <c r="J221" s="91"/>
      <c r="K221" s="106">
        <f>'要綱様式1-2'!Y216</f>
        <v>0</v>
      </c>
      <c r="L221" s="119">
        <v>0</v>
      </c>
      <c r="M221" s="103">
        <f>K221-L221</f>
        <v>0</v>
      </c>
      <c r="N221" s="106">
        <f>'要綱様式1-2'!Y216</f>
        <v>0</v>
      </c>
      <c r="O221" s="106">
        <f>IF(G221="連携コース",ROUNDDOWN(MIN(M221:N221)*2/3,0),ROUNDDOWN(MIN(M221:N221)*1/2,0))</f>
        <v>0</v>
      </c>
      <c r="P221" s="103"/>
      <c r="Q221" s="140">
        <f>IF(G221="連携コース",Z220*400000+AD220*200000+AA221*2/3,Z220*300000+AD220*150000+AA221*1/2)</f>
        <v>0</v>
      </c>
      <c r="R221" s="153">
        <f>MIN(O221:Q221)</f>
        <v>0</v>
      </c>
      <c r="S221" s="164" t="s">
        <v>2251</v>
      </c>
      <c r="T221" s="179"/>
      <c r="U221" s="179"/>
      <c r="V221" s="188" t="s">
        <v>2886</v>
      </c>
      <c r="W221" s="188"/>
      <c r="X221" s="190" t="s">
        <v>5189</v>
      </c>
      <c r="Y221" s="190"/>
      <c r="Z221" s="190"/>
      <c r="AA221" s="192"/>
      <c r="AB221" s="192"/>
      <c r="AC221" s="192"/>
      <c r="AD221" s="192"/>
      <c r="AE221" s="193" t="s">
        <v>7277</v>
      </c>
      <c r="AF221" s="201"/>
    </row>
    <row r="222" spans="1:33" ht="13.5" hidden="1" customHeight="1">
      <c r="A222" s="34"/>
      <c r="B222" s="54" t="s">
        <v>7268</v>
      </c>
      <c r="C222" s="67" t="str">
        <f>IF('要綱様式1-2'!A217="","",'要綱様式1-2'!A217)</f>
        <v/>
      </c>
      <c r="D222" s="67"/>
      <c r="E222" s="67"/>
      <c r="F222" s="67"/>
      <c r="G222" s="67"/>
      <c r="H222" s="67"/>
      <c r="I222" s="67"/>
      <c r="J222" s="94"/>
      <c r="K222" s="102">
        <f>K223+K227</f>
        <v>0</v>
      </c>
      <c r="L222" s="102">
        <f>L223+L227</f>
        <v>0</v>
      </c>
      <c r="M222" s="102">
        <f>M223+M227</f>
        <v>0</v>
      </c>
      <c r="N222" s="102">
        <f>N223+N227</f>
        <v>0</v>
      </c>
      <c r="O222" s="102">
        <f>O223+O227</f>
        <v>0</v>
      </c>
      <c r="P222" s="102"/>
      <c r="Q222" s="133"/>
      <c r="R222" s="102">
        <f>R223+R227</f>
        <v>0</v>
      </c>
      <c r="S222" s="166"/>
      <c r="T222" s="181"/>
      <c r="U222" s="181"/>
      <c r="V222" s="181"/>
      <c r="W222" s="181"/>
      <c r="X222" s="181"/>
      <c r="Y222" s="181"/>
      <c r="Z222" s="181"/>
      <c r="AA222" s="181"/>
      <c r="AB222" s="181"/>
      <c r="AC222" s="181"/>
      <c r="AD222" s="181"/>
      <c r="AE222" s="181"/>
      <c r="AF222" s="203"/>
    </row>
    <row r="223" spans="1:33" ht="13.5" hidden="1" customHeight="1">
      <c r="A223" s="31"/>
      <c r="B223" s="55"/>
      <c r="C223" s="68" t="s">
        <v>7275</v>
      </c>
      <c r="D223" s="67"/>
      <c r="E223" s="67"/>
      <c r="F223" s="67"/>
      <c r="G223" s="67"/>
      <c r="H223" s="67"/>
      <c r="I223" s="67"/>
      <c r="J223" s="94"/>
      <c r="K223" s="103">
        <f>SUM(K224:K226)</f>
        <v>0</v>
      </c>
      <c r="L223" s="103">
        <f>SUM(L224:L226)</f>
        <v>0</v>
      </c>
      <c r="M223" s="103">
        <f>SUM(M224:M226)</f>
        <v>0</v>
      </c>
      <c r="N223" s="103">
        <f>SUM(N224:N226)</f>
        <v>0</v>
      </c>
      <c r="O223" s="103">
        <f>SUM(O224:O226)</f>
        <v>0</v>
      </c>
      <c r="P223" s="103"/>
      <c r="Q223" s="134"/>
      <c r="R223" s="103">
        <f>ROUNDDOWN(SUM(R224:R226),-3)</f>
        <v>0</v>
      </c>
      <c r="S223" s="168"/>
      <c r="T223" s="183"/>
      <c r="U223" s="183"/>
      <c r="V223" s="183"/>
      <c r="W223" s="183"/>
      <c r="X223" s="183"/>
      <c r="Y223" s="183"/>
      <c r="Z223" s="183"/>
      <c r="AA223" s="183"/>
      <c r="AB223" s="183"/>
      <c r="AC223" s="183"/>
      <c r="AD223" s="183"/>
      <c r="AE223" s="183"/>
      <c r="AF223" s="205"/>
      <c r="AG223" s="209"/>
    </row>
    <row r="224" spans="1:33" ht="13.5" hidden="1" customHeight="1">
      <c r="A224" s="31"/>
      <c r="B224" s="55"/>
      <c r="C224" s="46" t="s">
        <v>6434</v>
      </c>
      <c r="D224" s="63"/>
      <c r="E224" s="63"/>
      <c r="F224" s="79"/>
      <c r="G224" s="85" t="s">
        <v>7274</v>
      </c>
      <c r="H224" s="85"/>
      <c r="I224" s="85"/>
      <c r="J224" s="89"/>
      <c r="K224" s="104">
        <f>'要綱様式1-2'!R219</f>
        <v>0</v>
      </c>
      <c r="L224" s="114">
        <v>0</v>
      </c>
      <c r="M224" s="104">
        <f>K224-L224</f>
        <v>0</v>
      </c>
      <c r="N224" s="104">
        <f>'要綱様式1-2'!Y219</f>
        <v>0</v>
      </c>
      <c r="O224" s="125">
        <f>ROUNDDOWN(MIN(M224:N224)*2/3,0)</f>
        <v>0</v>
      </c>
      <c r="P224" s="128">
        <f>SUM(O224:O225)</f>
        <v>0</v>
      </c>
      <c r="Q224" s="135">
        <f>IFERROR(VLOOKUP('要綱様式1-2'!B217,リンク先!$C$6:$D$8,2,FALSE),0)</f>
        <v>0</v>
      </c>
      <c r="R224" s="149">
        <f>MIN(P224:Q225)</f>
        <v>0</v>
      </c>
      <c r="S224" s="162"/>
      <c r="T224" s="177"/>
      <c r="U224" s="177"/>
      <c r="V224" s="177"/>
      <c r="W224" s="177"/>
      <c r="X224" s="177"/>
      <c r="Y224" s="177"/>
      <c r="Z224" s="177"/>
      <c r="AA224" s="177"/>
      <c r="AB224" s="177"/>
      <c r="AC224" s="177"/>
      <c r="AD224" s="177"/>
      <c r="AE224" s="177"/>
      <c r="AF224" s="199"/>
      <c r="AG224" s="209"/>
    </row>
    <row r="225" spans="1:33" ht="13.5" hidden="1" customHeight="1">
      <c r="A225" s="31"/>
      <c r="B225" s="55"/>
      <c r="C225" s="50"/>
      <c r="D225" s="65"/>
      <c r="E225" s="65"/>
      <c r="F225" s="81"/>
      <c r="G225" s="86" t="s">
        <v>1395</v>
      </c>
      <c r="H225" s="86"/>
      <c r="I225" s="86"/>
      <c r="J225" s="90"/>
      <c r="K225" s="105">
        <f>'要綱様式1-2'!R220</f>
        <v>0</v>
      </c>
      <c r="L225" s="115">
        <v>0</v>
      </c>
      <c r="M225" s="105">
        <f>K225-L225</f>
        <v>0</v>
      </c>
      <c r="N225" s="105">
        <f>'要綱様式1-2'!Y220</f>
        <v>0</v>
      </c>
      <c r="O225" s="105">
        <f>ROUNDDOWN(MIN(M225:N225)*1/2,0)</f>
        <v>0</v>
      </c>
      <c r="P225" s="129"/>
      <c r="Q225" s="136"/>
      <c r="R225" s="150"/>
      <c r="S225" s="162"/>
      <c r="T225" s="177"/>
      <c r="U225" s="177"/>
      <c r="V225" s="177"/>
      <c r="W225" s="177"/>
      <c r="X225" s="177"/>
      <c r="Y225" s="177"/>
      <c r="Z225" s="177"/>
      <c r="AA225" s="177"/>
      <c r="AB225" s="177"/>
      <c r="AC225" s="177"/>
      <c r="AD225" s="177"/>
      <c r="AE225" s="177"/>
      <c r="AF225" s="199"/>
      <c r="AG225" s="209"/>
    </row>
    <row r="226" spans="1:33" ht="13.5" hidden="1" customHeight="1">
      <c r="A226" s="31"/>
      <c r="B226" s="56"/>
      <c r="C226" s="69" t="s">
        <v>2812</v>
      </c>
      <c r="D226" s="72"/>
      <c r="E226" s="72"/>
      <c r="F226" s="83"/>
      <c r="G226" s="61" t="str">
        <f>'要綱様式1-2'!Q221</f>
        <v/>
      </c>
      <c r="H226" s="61"/>
      <c r="I226" s="61"/>
      <c r="J226" s="91"/>
      <c r="K226" s="105">
        <f>'要綱様式1-2'!R221</f>
        <v>0</v>
      </c>
      <c r="L226" s="115">
        <v>0</v>
      </c>
      <c r="M226" s="105">
        <f>K226-L226</f>
        <v>0</v>
      </c>
      <c r="N226" s="105">
        <f>'要綱様式1-2'!Y221</f>
        <v>0</v>
      </c>
      <c r="O226" s="105">
        <f>ROUNDDOWN(MIN(M226:N226)*1/2,0)</f>
        <v>0</v>
      </c>
      <c r="P226" s="130"/>
      <c r="Q226" s="136">
        <f>Z230*300000+AD230*150000+AA231*1/2</f>
        <v>0</v>
      </c>
      <c r="R226" s="150">
        <f>MIN(O226:Q226)</f>
        <v>0</v>
      </c>
      <c r="S226" s="162"/>
      <c r="T226" s="177"/>
      <c r="U226" s="177"/>
      <c r="V226" s="177"/>
      <c r="W226" s="177"/>
      <c r="X226" s="177"/>
      <c r="Y226" s="177"/>
      <c r="Z226" s="177"/>
      <c r="AA226" s="177"/>
      <c r="AB226" s="177"/>
      <c r="AC226" s="177"/>
      <c r="AD226" s="177"/>
      <c r="AE226" s="177"/>
      <c r="AF226" s="199"/>
      <c r="AG226" s="209"/>
    </row>
    <row r="227" spans="1:33" ht="13.5" hidden="1" customHeight="1">
      <c r="A227" s="31"/>
      <c r="B227" s="56"/>
      <c r="C227" s="68" t="s">
        <v>7276</v>
      </c>
      <c r="D227" s="67"/>
      <c r="E227" s="67"/>
      <c r="F227" s="67"/>
      <c r="G227" s="67"/>
      <c r="H227" s="67"/>
      <c r="I227" s="67"/>
      <c r="J227" s="94"/>
      <c r="K227" s="106">
        <f>SUM(K228:K231)</f>
        <v>0</v>
      </c>
      <c r="L227" s="106">
        <f>SUM(L228:L231)</f>
        <v>0</v>
      </c>
      <c r="M227" s="106">
        <f>SUM(M228:M231)</f>
        <v>0</v>
      </c>
      <c r="N227" s="106">
        <f>SUM(N228:N231)</f>
        <v>0</v>
      </c>
      <c r="O227" s="106">
        <f>SUM(O228:O231)</f>
        <v>0</v>
      </c>
      <c r="P227" s="103"/>
      <c r="Q227" s="134"/>
      <c r="R227" s="106">
        <f>ROUNDDOWN(SUM(R228:R231),-3)</f>
        <v>0</v>
      </c>
      <c r="S227" s="162"/>
      <c r="T227" s="177"/>
      <c r="U227" s="177"/>
      <c r="V227" s="177"/>
      <c r="W227" s="177"/>
      <c r="X227" s="177"/>
      <c r="Y227" s="177"/>
      <c r="Z227" s="177"/>
      <c r="AA227" s="177"/>
      <c r="AB227" s="177"/>
      <c r="AC227" s="177"/>
      <c r="AD227" s="177"/>
      <c r="AE227" s="177"/>
      <c r="AF227" s="199"/>
    </row>
    <row r="228" spans="1:33" ht="13.5" hidden="1" customHeight="1">
      <c r="A228" s="30"/>
      <c r="B228" s="56"/>
      <c r="C228" s="46" t="s">
        <v>6434</v>
      </c>
      <c r="D228" s="63"/>
      <c r="E228" s="63"/>
      <c r="F228" s="79"/>
      <c r="G228" s="85" t="s">
        <v>6257</v>
      </c>
      <c r="H228" s="85"/>
      <c r="I228" s="85"/>
      <c r="J228" s="89"/>
      <c r="K228" s="107">
        <f>'要綱様式1-2'!Y223</f>
        <v>0</v>
      </c>
      <c r="L228" s="116">
        <v>0</v>
      </c>
      <c r="M228" s="107">
        <f>K228-L228</f>
        <v>0</v>
      </c>
      <c r="N228" s="107">
        <f>'要綱様式1-2'!Y223</f>
        <v>0</v>
      </c>
      <c r="O228" s="107">
        <f>ROUNDDOWN(MIN(M228:N228)*3/4,0)</f>
        <v>0</v>
      </c>
      <c r="P228" s="128">
        <f>SUM(O228:O230)</f>
        <v>0</v>
      </c>
      <c r="Q228" s="135">
        <f>IFERROR(VLOOKUP('要綱様式1-2'!B217,リンク先!$C$3:$D$5,2,FALSE),0)</f>
        <v>0</v>
      </c>
      <c r="R228" s="149">
        <f>MIN(P228:Q230)</f>
        <v>0</v>
      </c>
      <c r="S228" s="162"/>
      <c r="T228" s="177"/>
      <c r="U228" s="177"/>
      <c r="V228" s="177"/>
      <c r="W228" s="177"/>
      <c r="X228" s="177"/>
      <c r="Y228" s="177"/>
      <c r="Z228" s="177"/>
      <c r="AA228" s="177"/>
      <c r="AB228" s="177"/>
      <c r="AC228" s="177"/>
      <c r="AD228" s="177"/>
      <c r="AE228" s="177"/>
      <c r="AF228" s="199"/>
    </row>
    <row r="229" spans="1:33" ht="13.5" hidden="1" customHeight="1">
      <c r="A229" s="30"/>
      <c r="B229" s="56"/>
      <c r="C229" s="49"/>
      <c r="D229" s="64"/>
      <c r="E229" s="64"/>
      <c r="F229" s="80"/>
      <c r="G229" s="87" t="s">
        <v>7274</v>
      </c>
      <c r="H229" s="87"/>
      <c r="I229" s="87"/>
      <c r="J229" s="92"/>
      <c r="K229" s="108">
        <f>'要綱様式1-2'!Y224</f>
        <v>0</v>
      </c>
      <c r="L229" s="117">
        <v>0</v>
      </c>
      <c r="M229" s="107">
        <f>K229-L229</f>
        <v>0</v>
      </c>
      <c r="N229" s="107">
        <f>'要綱様式1-2'!Y224</f>
        <v>0</v>
      </c>
      <c r="O229" s="108">
        <f>ROUNDDOWN(MIN(M229:N229)*2/3,0)</f>
        <v>0</v>
      </c>
      <c r="P229" s="131"/>
      <c r="Q229" s="137"/>
      <c r="R229" s="151"/>
      <c r="S229" s="162"/>
      <c r="T229" s="177"/>
      <c r="U229" s="177"/>
      <c r="V229" s="177"/>
      <c r="W229" s="177"/>
      <c r="X229" s="177"/>
      <c r="Y229" s="177"/>
      <c r="Z229" s="177"/>
      <c r="AA229" s="177"/>
      <c r="AB229" s="177"/>
      <c r="AC229" s="177"/>
      <c r="AD229" s="177"/>
      <c r="AE229" s="177"/>
      <c r="AF229" s="199"/>
      <c r="AG229" s="209"/>
    </row>
    <row r="230" spans="1:33" ht="13.5" hidden="1" customHeight="1">
      <c r="A230" s="30"/>
      <c r="B230" s="56"/>
      <c r="C230" s="70"/>
      <c r="D230" s="73"/>
      <c r="E230" s="73"/>
      <c r="F230" s="84"/>
      <c r="G230" s="88" t="s">
        <v>1395</v>
      </c>
      <c r="H230" s="88"/>
      <c r="I230" s="88"/>
      <c r="J230" s="93"/>
      <c r="K230" s="105">
        <f>'要綱様式1-2'!Y225</f>
        <v>0</v>
      </c>
      <c r="L230" s="118">
        <v>0</v>
      </c>
      <c r="M230" s="105">
        <f>K230-L230</f>
        <v>0</v>
      </c>
      <c r="N230" s="105">
        <f>'要綱様式1-2'!Y225</f>
        <v>0</v>
      </c>
      <c r="O230" s="105">
        <f>ROUNDDOWN(MIN(M230:N230)*1/2,0)</f>
        <v>0</v>
      </c>
      <c r="P230" s="129"/>
      <c r="Q230" s="136"/>
      <c r="R230" s="150"/>
      <c r="S230" s="163" t="s">
        <v>7294</v>
      </c>
      <c r="T230" s="178"/>
      <c r="U230" s="178"/>
      <c r="V230" s="187" t="s">
        <v>2886</v>
      </c>
      <c r="W230" s="187"/>
      <c r="X230" s="189" t="s">
        <v>7258</v>
      </c>
      <c r="Y230" s="189"/>
      <c r="Z230" s="191"/>
      <c r="AA230" s="191"/>
      <c r="AB230" s="189" t="s">
        <v>7259</v>
      </c>
      <c r="AC230" s="189"/>
      <c r="AD230" s="191"/>
      <c r="AE230" s="191"/>
      <c r="AF230" s="200" t="s">
        <v>4755</v>
      </c>
    </row>
    <row r="231" spans="1:33" ht="13.5" hidden="1" customHeight="1">
      <c r="A231" s="30"/>
      <c r="B231" s="57"/>
      <c r="C231" s="69" t="s">
        <v>2812</v>
      </c>
      <c r="D231" s="72"/>
      <c r="E231" s="72"/>
      <c r="F231" s="83"/>
      <c r="G231" s="61" t="str">
        <f>'要綱様式1-2'!Q226</f>
        <v/>
      </c>
      <c r="H231" s="61"/>
      <c r="I231" s="61"/>
      <c r="J231" s="91"/>
      <c r="K231" s="106">
        <f>'要綱様式1-2'!Y226</f>
        <v>0</v>
      </c>
      <c r="L231" s="119">
        <v>0</v>
      </c>
      <c r="M231" s="103">
        <f>K231-L231</f>
        <v>0</v>
      </c>
      <c r="N231" s="106">
        <f>'要綱様式1-2'!Y226</f>
        <v>0</v>
      </c>
      <c r="O231" s="106">
        <f>IF(G231="連携コース",ROUNDDOWN(MIN(M231:N231)*2/3,0),ROUNDDOWN(MIN(M231:N231)*1/2,0))</f>
        <v>0</v>
      </c>
      <c r="P231" s="103"/>
      <c r="Q231" s="140">
        <f>IF(G231="連携コース",Z230*400000+AD230*200000+AA231*2/3,Z230*300000+AD230*150000+AA231*1/2)</f>
        <v>0</v>
      </c>
      <c r="R231" s="153">
        <f>MIN(O231:Q231)</f>
        <v>0</v>
      </c>
      <c r="S231" s="164" t="s">
        <v>2251</v>
      </c>
      <c r="T231" s="179"/>
      <c r="U231" s="179"/>
      <c r="V231" s="188" t="s">
        <v>2886</v>
      </c>
      <c r="W231" s="188"/>
      <c r="X231" s="190" t="s">
        <v>5189</v>
      </c>
      <c r="Y231" s="190"/>
      <c r="Z231" s="190"/>
      <c r="AA231" s="192"/>
      <c r="AB231" s="192"/>
      <c r="AC231" s="192"/>
      <c r="AD231" s="192"/>
      <c r="AE231" s="193" t="s">
        <v>7277</v>
      </c>
      <c r="AF231" s="201"/>
    </row>
    <row r="232" spans="1:33" ht="13.5" hidden="1" customHeight="1">
      <c r="A232" s="34"/>
      <c r="B232" s="54" t="s">
        <v>7269</v>
      </c>
      <c r="C232" s="67" t="str">
        <f>IF('要綱様式1-2'!A227="","",'要綱様式1-2'!A227)</f>
        <v/>
      </c>
      <c r="D232" s="67"/>
      <c r="E232" s="67"/>
      <c r="F232" s="67"/>
      <c r="G232" s="67"/>
      <c r="H232" s="67"/>
      <c r="I232" s="67"/>
      <c r="J232" s="94"/>
      <c r="K232" s="106">
        <f>K233+K237</f>
        <v>0</v>
      </c>
      <c r="L232" s="106">
        <f>L233+L237</f>
        <v>0</v>
      </c>
      <c r="M232" s="106">
        <f>M233+M237</f>
        <v>0</v>
      </c>
      <c r="N232" s="106">
        <f>N233+N237</f>
        <v>0</v>
      </c>
      <c r="O232" s="106">
        <f>O233+O237</f>
        <v>0</v>
      </c>
      <c r="P232" s="106"/>
      <c r="Q232" s="134"/>
      <c r="R232" s="102">
        <f>R233+R237</f>
        <v>0</v>
      </c>
      <c r="S232" s="166"/>
      <c r="T232" s="181"/>
      <c r="U232" s="181"/>
      <c r="V232" s="181"/>
      <c r="W232" s="181"/>
      <c r="X232" s="181"/>
      <c r="Y232" s="181"/>
      <c r="Z232" s="181"/>
      <c r="AA232" s="181"/>
      <c r="AB232" s="181"/>
      <c r="AC232" s="181"/>
      <c r="AD232" s="181"/>
      <c r="AE232" s="181"/>
      <c r="AF232" s="203"/>
    </row>
    <row r="233" spans="1:33" ht="13.5" hidden="1" customHeight="1">
      <c r="A233" s="31"/>
      <c r="B233" s="55"/>
      <c r="C233" s="68" t="s">
        <v>7275</v>
      </c>
      <c r="D233" s="67"/>
      <c r="E233" s="67"/>
      <c r="F233" s="67"/>
      <c r="G233" s="67"/>
      <c r="H233" s="67"/>
      <c r="I233" s="67"/>
      <c r="J233" s="94"/>
      <c r="K233" s="103">
        <f>SUM(K234:K236)</f>
        <v>0</v>
      </c>
      <c r="L233" s="103">
        <f>SUM(L234:L236)</f>
        <v>0</v>
      </c>
      <c r="M233" s="103">
        <f>SUM(M234:M236)</f>
        <v>0</v>
      </c>
      <c r="N233" s="103">
        <f>SUM(N234:N236)</f>
        <v>0</v>
      </c>
      <c r="O233" s="103">
        <f>SUM(O234:O236)</f>
        <v>0</v>
      </c>
      <c r="P233" s="103"/>
      <c r="Q233" s="134"/>
      <c r="R233" s="103">
        <f>ROUNDDOWN(SUM(R234:R236),-3)</f>
        <v>0</v>
      </c>
      <c r="S233" s="168"/>
      <c r="T233" s="183"/>
      <c r="U233" s="183"/>
      <c r="V233" s="183"/>
      <c r="W233" s="183"/>
      <c r="X233" s="183"/>
      <c r="Y233" s="183"/>
      <c r="Z233" s="183"/>
      <c r="AA233" s="183"/>
      <c r="AB233" s="183"/>
      <c r="AC233" s="183"/>
      <c r="AD233" s="183"/>
      <c r="AE233" s="183"/>
      <c r="AF233" s="205"/>
      <c r="AG233" s="209"/>
    </row>
    <row r="234" spans="1:33" ht="13.5" hidden="1" customHeight="1">
      <c r="A234" s="31"/>
      <c r="B234" s="55"/>
      <c r="C234" s="46" t="s">
        <v>6434</v>
      </c>
      <c r="D234" s="63"/>
      <c r="E234" s="63"/>
      <c r="F234" s="79"/>
      <c r="G234" s="85" t="s">
        <v>7274</v>
      </c>
      <c r="H234" s="85"/>
      <c r="I234" s="85"/>
      <c r="J234" s="89"/>
      <c r="K234" s="104">
        <f>'要綱様式1-2'!R229</f>
        <v>0</v>
      </c>
      <c r="L234" s="114">
        <v>0</v>
      </c>
      <c r="M234" s="104">
        <f>K234-L234</f>
        <v>0</v>
      </c>
      <c r="N234" s="104">
        <f>'要綱様式1-2'!Y229</f>
        <v>0</v>
      </c>
      <c r="O234" s="125">
        <f>ROUNDDOWN(MIN(M234:N234)*2/3,0)</f>
        <v>0</v>
      </c>
      <c r="P234" s="128">
        <f>SUM(O234:O235)</f>
        <v>0</v>
      </c>
      <c r="Q234" s="135">
        <f>IFERROR(VLOOKUP('要綱様式1-2'!B227,リンク先!$C$6:$D$8,2,FALSE),0)</f>
        <v>0</v>
      </c>
      <c r="R234" s="149">
        <f>MIN(P234:Q235)</f>
        <v>0</v>
      </c>
      <c r="S234" s="162"/>
      <c r="T234" s="177"/>
      <c r="U234" s="177"/>
      <c r="V234" s="177"/>
      <c r="W234" s="177"/>
      <c r="X234" s="177"/>
      <c r="Y234" s="177"/>
      <c r="Z234" s="177"/>
      <c r="AA234" s="177"/>
      <c r="AB234" s="177"/>
      <c r="AC234" s="177"/>
      <c r="AD234" s="177"/>
      <c r="AE234" s="177"/>
      <c r="AF234" s="199"/>
      <c r="AG234" s="209"/>
    </row>
    <row r="235" spans="1:33" ht="13.5" hidden="1" customHeight="1">
      <c r="A235" s="31"/>
      <c r="B235" s="55"/>
      <c r="C235" s="50"/>
      <c r="D235" s="65"/>
      <c r="E235" s="65"/>
      <c r="F235" s="81"/>
      <c r="G235" s="86" t="s">
        <v>1395</v>
      </c>
      <c r="H235" s="86"/>
      <c r="I235" s="86"/>
      <c r="J235" s="90"/>
      <c r="K235" s="105">
        <f>'要綱様式1-2'!R230</f>
        <v>0</v>
      </c>
      <c r="L235" s="115">
        <v>0</v>
      </c>
      <c r="M235" s="105">
        <f>K235-L235</f>
        <v>0</v>
      </c>
      <c r="N235" s="105">
        <f>'要綱様式1-2'!Y230</f>
        <v>0</v>
      </c>
      <c r="O235" s="105">
        <f>ROUNDDOWN(MIN(M235:N235)*1/2,0)</f>
        <v>0</v>
      </c>
      <c r="P235" s="129"/>
      <c r="Q235" s="136"/>
      <c r="R235" s="150"/>
      <c r="S235" s="162"/>
      <c r="T235" s="177"/>
      <c r="U235" s="177"/>
      <c r="V235" s="177"/>
      <c r="W235" s="177"/>
      <c r="X235" s="177"/>
      <c r="Y235" s="177"/>
      <c r="Z235" s="177"/>
      <c r="AA235" s="177"/>
      <c r="AB235" s="177"/>
      <c r="AC235" s="177"/>
      <c r="AD235" s="177"/>
      <c r="AE235" s="177"/>
      <c r="AF235" s="199"/>
      <c r="AG235" s="209"/>
    </row>
    <row r="236" spans="1:33" ht="13.5" hidden="1" customHeight="1">
      <c r="A236" s="31"/>
      <c r="B236" s="56"/>
      <c r="C236" s="69" t="s">
        <v>2812</v>
      </c>
      <c r="D236" s="72"/>
      <c r="E236" s="72"/>
      <c r="F236" s="83"/>
      <c r="G236" s="61" t="str">
        <f>'要綱様式1-2'!Q231</f>
        <v/>
      </c>
      <c r="H236" s="61"/>
      <c r="I236" s="61"/>
      <c r="J236" s="91"/>
      <c r="K236" s="105">
        <f>'要綱様式1-2'!R231</f>
        <v>0</v>
      </c>
      <c r="L236" s="115">
        <v>0</v>
      </c>
      <c r="M236" s="105">
        <f>K236-L236</f>
        <v>0</v>
      </c>
      <c r="N236" s="105">
        <f>'要綱様式1-2'!Y231</f>
        <v>0</v>
      </c>
      <c r="O236" s="105">
        <f>ROUNDDOWN(MIN(M236:N236)*1/2,0)</f>
        <v>0</v>
      </c>
      <c r="P236" s="130"/>
      <c r="Q236" s="136">
        <f>Z240*300000+AD240*150000+AA241*1/2</f>
        <v>0</v>
      </c>
      <c r="R236" s="150">
        <f>MIN(O236:Q236)</f>
        <v>0</v>
      </c>
      <c r="S236" s="162"/>
      <c r="T236" s="177"/>
      <c r="U236" s="177"/>
      <c r="V236" s="177"/>
      <c r="W236" s="177"/>
      <c r="X236" s="177"/>
      <c r="Y236" s="177"/>
      <c r="Z236" s="177"/>
      <c r="AA236" s="177"/>
      <c r="AB236" s="177"/>
      <c r="AC236" s="177"/>
      <c r="AD236" s="177"/>
      <c r="AE236" s="177"/>
      <c r="AF236" s="199"/>
      <c r="AG236" s="209"/>
    </row>
    <row r="237" spans="1:33" ht="13.5" hidden="1" customHeight="1">
      <c r="A237" s="31"/>
      <c r="B237" s="56"/>
      <c r="C237" s="68" t="s">
        <v>7276</v>
      </c>
      <c r="D237" s="67"/>
      <c r="E237" s="67"/>
      <c r="F237" s="67"/>
      <c r="G237" s="67"/>
      <c r="H237" s="67"/>
      <c r="I237" s="67"/>
      <c r="J237" s="94"/>
      <c r="K237" s="106">
        <f>SUM(K238:K241)</f>
        <v>0</v>
      </c>
      <c r="L237" s="106">
        <f>SUM(L238:L241)</f>
        <v>0</v>
      </c>
      <c r="M237" s="106">
        <f>SUM(M238:M241)</f>
        <v>0</v>
      </c>
      <c r="N237" s="106">
        <f>SUM(N238:N241)</f>
        <v>0</v>
      </c>
      <c r="O237" s="106">
        <f>SUM(O238:O241)</f>
        <v>0</v>
      </c>
      <c r="P237" s="103"/>
      <c r="Q237" s="134"/>
      <c r="R237" s="106">
        <f>ROUNDDOWN(SUM(R238:R241),-3)</f>
        <v>0</v>
      </c>
      <c r="S237" s="162"/>
      <c r="T237" s="177"/>
      <c r="U237" s="177"/>
      <c r="V237" s="177"/>
      <c r="W237" s="177"/>
      <c r="X237" s="177"/>
      <c r="Y237" s="177"/>
      <c r="Z237" s="177"/>
      <c r="AA237" s="177"/>
      <c r="AB237" s="177"/>
      <c r="AC237" s="177"/>
      <c r="AD237" s="177"/>
      <c r="AE237" s="177"/>
      <c r="AF237" s="199"/>
    </row>
    <row r="238" spans="1:33" ht="13.5" hidden="1" customHeight="1">
      <c r="A238" s="30"/>
      <c r="B238" s="56"/>
      <c r="C238" s="46" t="s">
        <v>6434</v>
      </c>
      <c r="D238" s="63"/>
      <c r="E238" s="63"/>
      <c r="F238" s="79"/>
      <c r="G238" s="85" t="s">
        <v>6257</v>
      </c>
      <c r="H238" s="85"/>
      <c r="I238" s="85"/>
      <c r="J238" s="89"/>
      <c r="K238" s="107">
        <f>'要綱様式1-2'!Y233</f>
        <v>0</v>
      </c>
      <c r="L238" s="116">
        <v>0</v>
      </c>
      <c r="M238" s="107">
        <f>K238-L238</f>
        <v>0</v>
      </c>
      <c r="N238" s="107">
        <f>'要綱様式1-2'!Y233</f>
        <v>0</v>
      </c>
      <c r="O238" s="107">
        <f>ROUNDDOWN(MIN(M238:N238)*3/4,0)</f>
        <v>0</v>
      </c>
      <c r="P238" s="128">
        <f>SUM(O238:O240)</f>
        <v>0</v>
      </c>
      <c r="Q238" s="135">
        <f>IFERROR(VLOOKUP('要綱様式1-2'!B227,リンク先!$C$3:$D$5,2,FALSE),0)</f>
        <v>0</v>
      </c>
      <c r="R238" s="149">
        <f>MIN(P238:Q240)</f>
        <v>0</v>
      </c>
      <c r="S238" s="162"/>
      <c r="T238" s="177"/>
      <c r="U238" s="177"/>
      <c r="V238" s="177"/>
      <c r="W238" s="177"/>
      <c r="X238" s="177"/>
      <c r="Y238" s="177"/>
      <c r="Z238" s="177"/>
      <c r="AA238" s="177"/>
      <c r="AB238" s="177"/>
      <c r="AC238" s="177"/>
      <c r="AD238" s="177"/>
      <c r="AE238" s="177"/>
      <c r="AF238" s="199"/>
    </row>
    <row r="239" spans="1:33" ht="13.5" hidden="1" customHeight="1">
      <c r="A239" s="30"/>
      <c r="B239" s="56"/>
      <c r="C239" s="49"/>
      <c r="D239" s="64"/>
      <c r="E239" s="64"/>
      <c r="F239" s="80"/>
      <c r="G239" s="87" t="s">
        <v>7274</v>
      </c>
      <c r="H239" s="87"/>
      <c r="I239" s="87"/>
      <c r="J239" s="92"/>
      <c r="K239" s="108">
        <f>'要綱様式1-2'!Y234</f>
        <v>0</v>
      </c>
      <c r="L239" s="117">
        <v>0</v>
      </c>
      <c r="M239" s="107">
        <f>K239-L239</f>
        <v>0</v>
      </c>
      <c r="N239" s="107">
        <f>'要綱様式1-2'!Y234</f>
        <v>0</v>
      </c>
      <c r="O239" s="108">
        <f>ROUNDDOWN(MIN(M239:N239)*2/3,0)</f>
        <v>0</v>
      </c>
      <c r="P239" s="131"/>
      <c r="Q239" s="137"/>
      <c r="R239" s="151"/>
      <c r="S239" s="162"/>
      <c r="T239" s="177"/>
      <c r="U239" s="177"/>
      <c r="V239" s="177"/>
      <c r="W239" s="177"/>
      <c r="X239" s="177"/>
      <c r="Y239" s="177"/>
      <c r="Z239" s="177"/>
      <c r="AA239" s="177"/>
      <c r="AB239" s="177"/>
      <c r="AC239" s="177"/>
      <c r="AD239" s="177"/>
      <c r="AE239" s="177"/>
      <c r="AF239" s="199"/>
      <c r="AG239" s="209"/>
    </row>
    <row r="240" spans="1:33" ht="13.5" hidden="1" customHeight="1">
      <c r="A240" s="30"/>
      <c r="B240" s="56"/>
      <c r="C240" s="70"/>
      <c r="D240" s="73"/>
      <c r="E240" s="73"/>
      <c r="F240" s="84"/>
      <c r="G240" s="88" t="s">
        <v>1395</v>
      </c>
      <c r="H240" s="88"/>
      <c r="I240" s="88"/>
      <c r="J240" s="93"/>
      <c r="K240" s="105">
        <f>'要綱様式1-2'!Y235</f>
        <v>0</v>
      </c>
      <c r="L240" s="118">
        <v>0</v>
      </c>
      <c r="M240" s="105">
        <f>K240-L240</f>
        <v>0</v>
      </c>
      <c r="N240" s="105">
        <f>'要綱様式1-2'!Y235</f>
        <v>0</v>
      </c>
      <c r="O240" s="105">
        <f>ROUNDDOWN(MIN(M240:N240)*1/2,0)</f>
        <v>0</v>
      </c>
      <c r="P240" s="129"/>
      <c r="Q240" s="136"/>
      <c r="R240" s="150"/>
      <c r="S240" s="163" t="s">
        <v>7294</v>
      </c>
      <c r="T240" s="178"/>
      <c r="U240" s="178"/>
      <c r="V240" s="187" t="s">
        <v>2886</v>
      </c>
      <c r="W240" s="187"/>
      <c r="X240" s="189" t="s">
        <v>7258</v>
      </c>
      <c r="Y240" s="189"/>
      <c r="Z240" s="191"/>
      <c r="AA240" s="191"/>
      <c r="AB240" s="189" t="s">
        <v>7259</v>
      </c>
      <c r="AC240" s="189"/>
      <c r="AD240" s="191"/>
      <c r="AE240" s="191"/>
      <c r="AF240" s="200" t="s">
        <v>4755</v>
      </c>
    </row>
    <row r="241" spans="1:33" ht="13.5" hidden="1" customHeight="1">
      <c r="A241" s="30"/>
      <c r="B241" s="57"/>
      <c r="C241" s="69" t="s">
        <v>2812</v>
      </c>
      <c r="D241" s="72"/>
      <c r="E241" s="72"/>
      <c r="F241" s="83"/>
      <c r="G241" s="61" t="str">
        <f>'要綱様式1-2'!Q236</f>
        <v/>
      </c>
      <c r="H241" s="61"/>
      <c r="I241" s="61"/>
      <c r="J241" s="91"/>
      <c r="K241" s="106">
        <f>'要綱様式1-2'!Y236</f>
        <v>0</v>
      </c>
      <c r="L241" s="119">
        <v>0</v>
      </c>
      <c r="M241" s="103">
        <f>K241-L241</f>
        <v>0</v>
      </c>
      <c r="N241" s="106">
        <f>'要綱様式1-2'!Y236</f>
        <v>0</v>
      </c>
      <c r="O241" s="106">
        <f>IF(G241="連携コース",ROUNDDOWN(MIN(M241:N241)*2/3,0),ROUNDDOWN(MIN(M241:N241)*1/2,0))</f>
        <v>0</v>
      </c>
      <c r="P241" s="103"/>
      <c r="Q241" s="140">
        <f>IF(G241="連携コース",Z240*400000+AD240*200000+AA241*2/3,Z240*300000+AD240*150000+AA241*1/2)</f>
        <v>0</v>
      </c>
      <c r="R241" s="153">
        <f>MIN(O241:Q241)</f>
        <v>0</v>
      </c>
      <c r="S241" s="164" t="s">
        <v>2251</v>
      </c>
      <c r="T241" s="179"/>
      <c r="U241" s="179"/>
      <c r="V241" s="188" t="s">
        <v>2886</v>
      </c>
      <c r="W241" s="188"/>
      <c r="X241" s="190" t="s">
        <v>5189</v>
      </c>
      <c r="Y241" s="190"/>
      <c r="Z241" s="190"/>
      <c r="AA241" s="192"/>
      <c r="AB241" s="192"/>
      <c r="AC241" s="192"/>
      <c r="AD241" s="192"/>
      <c r="AE241" s="193" t="s">
        <v>7277</v>
      </c>
      <c r="AF241" s="201"/>
    </row>
    <row r="242" spans="1:33" ht="13.5" hidden="1" customHeight="1">
      <c r="A242" s="34"/>
      <c r="B242" s="54" t="s">
        <v>3053</v>
      </c>
      <c r="C242" s="67" t="str">
        <f>IF('要綱様式1-2'!A237="","",'要綱様式1-2'!A237)</f>
        <v/>
      </c>
      <c r="D242" s="67"/>
      <c r="E242" s="67"/>
      <c r="F242" s="67"/>
      <c r="G242" s="67"/>
      <c r="H242" s="67"/>
      <c r="I242" s="67"/>
      <c r="J242" s="94"/>
      <c r="K242" s="106">
        <f>K243+K247</f>
        <v>0</v>
      </c>
      <c r="L242" s="106">
        <f>L243+L247</f>
        <v>0</v>
      </c>
      <c r="M242" s="106">
        <f>M243+M247</f>
        <v>0</v>
      </c>
      <c r="N242" s="106">
        <f>N243+N247</f>
        <v>0</v>
      </c>
      <c r="O242" s="106">
        <f>O243+O247</f>
        <v>0</v>
      </c>
      <c r="P242" s="106"/>
      <c r="Q242" s="134"/>
      <c r="R242" s="102">
        <f>R243+R247</f>
        <v>0</v>
      </c>
      <c r="S242" s="166"/>
      <c r="T242" s="181"/>
      <c r="U242" s="181"/>
      <c r="V242" s="181"/>
      <c r="W242" s="181"/>
      <c r="X242" s="181"/>
      <c r="Y242" s="181"/>
      <c r="Z242" s="181"/>
      <c r="AA242" s="181"/>
      <c r="AB242" s="181"/>
      <c r="AC242" s="181"/>
      <c r="AD242" s="181"/>
      <c r="AE242" s="181"/>
      <c r="AF242" s="203"/>
    </row>
    <row r="243" spans="1:33" ht="13.5" hidden="1" customHeight="1">
      <c r="A243" s="31"/>
      <c r="B243" s="55"/>
      <c r="C243" s="68" t="s">
        <v>7275</v>
      </c>
      <c r="D243" s="67"/>
      <c r="E243" s="67"/>
      <c r="F243" s="67"/>
      <c r="G243" s="67"/>
      <c r="H243" s="67"/>
      <c r="I243" s="67"/>
      <c r="J243" s="94"/>
      <c r="K243" s="103">
        <f>SUM(K244:K246)</f>
        <v>0</v>
      </c>
      <c r="L243" s="103">
        <f>SUM(L244:L246)</f>
        <v>0</v>
      </c>
      <c r="M243" s="103">
        <f>SUM(M244:M246)</f>
        <v>0</v>
      </c>
      <c r="N243" s="103">
        <f>SUM(N244:N246)</f>
        <v>0</v>
      </c>
      <c r="O243" s="103">
        <f>SUM(O244:O246)</f>
        <v>0</v>
      </c>
      <c r="P243" s="103"/>
      <c r="Q243" s="134"/>
      <c r="R243" s="103">
        <f>ROUNDDOWN(SUM(R244:R246),-3)</f>
        <v>0</v>
      </c>
      <c r="S243" s="168"/>
      <c r="T243" s="183"/>
      <c r="U243" s="183"/>
      <c r="V243" s="183"/>
      <c r="W243" s="183"/>
      <c r="X243" s="183"/>
      <c r="Y243" s="183"/>
      <c r="Z243" s="183"/>
      <c r="AA243" s="183"/>
      <c r="AB243" s="183"/>
      <c r="AC243" s="183"/>
      <c r="AD243" s="183"/>
      <c r="AE243" s="183"/>
      <c r="AF243" s="205"/>
      <c r="AG243" s="209"/>
    </row>
    <row r="244" spans="1:33" ht="13.5" hidden="1" customHeight="1">
      <c r="A244" s="31"/>
      <c r="B244" s="55"/>
      <c r="C244" s="46" t="s">
        <v>6434</v>
      </c>
      <c r="D244" s="63"/>
      <c r="E244" s="63"/>
      <c r="F244" s="79"/>
      <c r="G244" s="85" t="s">
        <v>7274</v>
      </c>
      <c r="H244" s="85"/>
      <c r="I244" s="85"/>
      <c r="J244" s="89"/>
      <c r="K244" s="104">
        <f>'要綱様式1-2'!R239</f>
        <v>0</v>
      </c>
      <c r="L244" s="114">
        <v>0</v>
      </c>
      <c r="M244" s="104">
        <f>K244-L244</f>
        <v>0</v>
      </c>
      <c r="N244" s="104">
        <f>'要綱様式1-2'!Y239</f>
        <v>0</v>
      </c>
      <c r="O244" s="125">
        <f>ROUNDDOWN(MIN(M244:N244)*2/3,0)</f>
        <v>0</v>
      </c>
      <c r="P244" s="128">
        <f>SUM(O244:O245)</f>
        <v>0</v>
      </c>
      <c r="Q244" s="135">
        <f>IFERROR(VLOOKUP('要綱様式1-2'!B237,リンク先!$C$6:$D$8,2,FALSE),0)</f>
        <v>0</v>
      </c>
      <c r="R244" s="149">
        <f>MIN(P244:Q245)</f>
        <v>0</v>
      </c>
      <c r="S244" s="162"/>
      <c r="T244" s="177"/>
      <c r="U244" s="177"/>
      <c r="V244" s="177"/>
      <c r="W244" s="177"/>
      <c r="X244" s="177"/>
      <c r="Y244" s="177"/>
      <c r="Z244" s="177"/>
      <c r="AA244" s="177"/>
      <c r="AB244" s="177"/>
      <c r="AC244" s="177"/>
      <c r="AD244" s="177"/>
      <c r="AE244" s="177"/>
      <c r="AF244" s="199"/>
      <c r="AG244" s="209"/>
    </row>
    <row r="245" spans="1:33" ht="13.5" hidden="1" customHeight="1">
      <c r="A245" s="31"/>
      <c r="B245" s="55"/>
      <c r="C245" s="50"/>
      <c r="D245" s="65"/>
      <c r="E245" s="65"/>
      <c r="F245" s="81"/>
      <c r="G245" s="86" t="s">
        <v>1395</v>
      </c>
      <c r="H245" s="86"/>
      <c r="I245" s="86"/>
      <c r="J245" s="90"/>
      <c r="K245" s="105">
        <f>'要綱様式1-2'!R240</f>
        <v>0</v>
      </c>
      <c r="L245" s="115">
        <v>0</v>
      </c>
      <c r="M245" s="105">
        <f>K245-L245</f>
        <v>0</v>
      </c>
      <c r="N245" s="105">
        <f>'要綱様式1-2'!Y240</f>
        <v>0</v>
      </c>
      <c r="O245" s="105">
        <f>ROUNDDOWN(MIN(M245:N245)*1/2,0)</f>
        <v>0</v>
      </c>
      <c r="P245" s="129"/>
      <c r="Q245" s="136"/>
      <c r="R245" s="150"/>
      <c r="S245" s="162"/>
      <c r="T245" s="177"/>
      <c r="U245" s="177"/>
      <c r="V245" s="177"/>
      <c r="W245" s="177"/>
      <c r="X245" s="177"/>
      <c r="Y245" s="177"/>
      <c r="Z245" s="177"/>
      <c r="AA245" s="177"/>
      <c r="AB245" s="177"/>
      <c r="AC245" s="177"/>
      <c r="AD245" s="177"/>
      <c r="AE245" s="177"/>
      <c r="AF245" s="199"/>
      <c r="AG245" s="209"/>
    </row>
    <row r="246" spans="1:33" ht="13.5" hidden="1" customHeight="1">
      <c r="A246" s="31"/>
      <c r="B246" s="56"/>
      <c r="C246" s="69" t="s">
        <v>2812</v>
      </c>
      <c r="D246" s="72"/>
      <c r="E246" s="72"/>
      <c r="F246" s="83"/>
      <c r="G246" s="61" t="str">
        <f>'要綱様式1-2'!Q241</f>
        <v/>
      </c>
      <c r="H246" s="61"/>
      <c r="I246" s="61"/>
      <c r="J246" s="91"/>
      <c r="K246" s="105">
        <f>'要綱様式1-2'!R241</f>
        <v>0</v>
      </c>
      <c r="L246" s="115">
        <v>0</v>
      </c>
      <c r="M246" s="105">
        <f>K246-L246</f>
        <v>0</v>
      </c>
      <c r="N246" s="105">
        <f>'要綱様式1-2'!Y241</f>
        <v>0</v>
      </c>
      <c r="O246" s="105">
        <f>ROUNDDOWN(MIN(M246:N246)*1/2,0)</f>
        <v>0</v>
      </c>
      <c r="P246" s="130"/>
      <c r="Q246" s="136">
        <f>Z250*300000+AD250*150000+AA251*1/2</f>
        <v>0</v>
      </c>
      <c r="R246" s="150">
        <f>MIN(O246:Q246)</f>
        <v>0</v>
      </c>
      <c r="S246" s="162"/>
      <c r="T246" s="177"/>
      <c r="U246" s="177"/>
      <c r="V246" s="177"/>
      <c r="W246" s="177"/>
      <c r="X246" s="177"/>
      <c r="Y246" s="177"/>
      <c r="Z246" s="177"/>
      <c r="AA246" s="177"/>
      <c r="AB246" s="177"/>
      <c r="AC246" s="177"/>
      <c r="AD246" s="177"/>
      <c r="AE246" s="177"/>
      <c r="AF246" s="199"/>
      <c r="AG246" s="209"/>
    </row>
    <row r="247" spans="1:33" ht="13.5" hidden="1" customHeight="1">
      <c r="A247" s="31"/>
      <c r="B247" s="56"/>
      <c r="C247" s="68" t="s">
        <v>7276</v>
      </c>
      <c r="D247" s="67"/>
      <c r="E247" s="67"/>
      <c r="F247" s="67"/>
      <c r="G247" s="67"/>
      <c r="H247" s="67"/>
      <c r="I247" s="67"/>
      <c r="J247" s="94"/>
      <c r="K247" s="106">
        <f>SUM(K248:K251)</f>
        <v>0</v>
      </c>
      <c r="L247" s="106">
        <f>SUM(L248:L251)</f>
        <v>0</v>
      </c>
      <c r="M247" s="106">
        <f>SUM(M248:M251)</f>
        <v>0</v>
      </c>
      <c r="N247" s="106">
        <f>SUM(N248:N251)</f>
        <v>0</v>
      </c>
      <c r="O247" s="106">
        <f>SUM(O248:O251)</f>
        <v>0</v>
      </c>
      <c r="P247" s="103"/>
      <c r="Q247" s="134"/>
      <c r="R247" s="106">
        <f>ROUNDDOWN(SUM(R248:R251),-3)</f>
        <v>0</v>
      </c>
      <c r="S247" s="162"/>
      <c r="T247" s="177"/>
      <c r="U247" s="177"/>
      <c r="V247" s="177"/>
      <c r="W247" s="177"/>
      <c r="X247" s="177"/>
      <c r="Y247" s="177"/>
      <c r="Z247" s="177"/>
      <c r="AA247" s="177"/>
      <c r="AB247" s="177"/>
      <c r="AC247" s="177"/>
      <c r="AD247" s="177"/>
      <c r="AE247" s="177"/>
      <c r="AF247" s="199"/>
    </row>
    <row r="248" spans="1:33" ht="13.5" hidden="1" customHeight="1">
      <c r="A248" s="30"/>
      <c r="B248" s="56"/>
      <c r="C248" s="46" t="s">
        <v>6434</v>
      </c>
      <c r="D248" s="63"/>
      <c r="E248" s="63"/>
      <c r="F248" s="79"/>
      <c r="G248" s="85" t="s">
        <v>6257</v>
      </c>
      <c r="H248" s="85"/>
      <c r="I248" s="85"/>
      <c r="J248" s="89"/>
      <c r="K248" s="107">
        <f>'要綱様式1-2'!Y243</f>
        <v>0</v>
      </c>
      <c r="L248" s="116">
        <v>0</v>
      </c>
      <c r="M248" s="107">
        <f>K248-L248</f>
        <v>0</v>
      </c>
      <c r="N248" s="107">
        <f>'要綱様式1-2'!Y243</f>
        <v>0</v>
      </c>
      <c r="O248" s="107">
        <f>ROUNDDOWN(MIN(M248:N248)*3/4,0)</f>
        <v>0</v>
      </c>
      <c r="P248" s="128">
        <f>SUM(O248:O250)</f>
        <v>0</v>
      </c>
      <c r="Q248" s="135">
        <f>IFERROR(VLOOKUP('要綱様式1-2'!B237,リンク先!$C$3:$D$5,2,FALSE),0)</f>
        <v>0</v>
      </c>
      <c r="R248" s="149">
        <f>MIN(P248:Q250)</f>
        <v>0</v>
      </c>
      <c r="S248" s="162"/>
      <c r="T248" s="177"/>
      <c r="U248" s="177"/>
      <c r="V248" s="177"/>
      <c r="W248" s="177"/>
      <c r="X248" s="177"/>
      <c r="Y248" s="177"/>
      <c r="Z248" s="177"/>
      <c r="AA248" s="177"/>
      <c r="AB248" s="177"/>
      <c r="AC248" s="177"/>
      <c r="AD248" s="177"/>
      <c r="AE248" s="177"/>
      <c r="AF248" s="199"/>
    </row>
    <row r="249" spans="1:33" ht="13.5" hidden="1" customHeight="1">
      <c r="A249" s="30"/>
      <c r="B249" s="56"/>
      <c r="C249" s="49"/>
      <c r="D249" s="64"/>
      <c r="E249" s="64"/>
      <c r="F249" s="80"/>
      <c r="G249" s="87" t="s">
        <v>7274</v>
      </c>
      <c r="H249" s="87"/>
      <c r="I249" s="87"/>
      <c r="J249" s="92"/>
      <c r="K249" s="108">
        <f>'要綱様式1-2'!Y244</f>
        <v>0</v>
      </c>
      <c r="L249" s="117">
        <v>0</v>
      </c>
      <c r="M249" s="107">
        <f>K249-L249</f>
        <v>0</v>
      </c>
      <c r="N249" s="107">
        <f>'要綱様式1-2'!Y244</f>
        <v>0</v>
      </c>
      <c r="O249" s="108">
        <f>ROUNDDOWN(MIN(M249:N249)*2/3,0)</f>
        <v>0</v>
      </c>
      <c r="P249" s="131"/>
      <c r="Q249" s="137"/>
      <c r="R249" s="151"/>
      <c r="S249" s="162"/>
      <c r="T249" s="177"/>
      <c r="U249" s="177"/>
      <c r="V249" s="177"/>
      <c r="W249" s="177"/>
      <c r="X249" s="177"/>
      <c r="Y249" s="177"/>
      <c r="Z249" s="177"/>
      <c r="AA249" s="177"/>
      <c r="AB249" s="177"/>
      <c r="AC249" s="177"/>
      <c r="AD249" s="177"/>
      <c r="AE249" s="177"/>
      <c r="AF249" s="199"/>
      <c r="AG249" s="209"/>
    </row>
    <row r="250" spans="1:33" ht="13.5" hidden="1" customHeight="1">
      <c r="A250" s="30"/>
      <c r="B250" s="56"/>
      <c r="C250" s="70"/>
      <c r="D250" s="73"/>
      <c r="E250" s="73"/>
      <c r="F250" s="84"/>
      <c r="G250" s="88" t="s">
        <v>1395</v>
      </c>
      <c r="H250" s="88"/>
      <c r="I250" s="88"/>
      <c r="J250" s="93"/>
      <c r="K250" s="105">
        <f>'要綱様式1-2'!Y245</f>
        <v>0</v>
      </c>
      <c r="L250" s="118">
        <v>0</v>
      </c>
      <c r="M250" s="105">
        <f>K250-L250</f>
        <v>0</v>
      </c>
      <c r="N250" s="105">
        <f>'要綱様式1-2'!Y245</f>
        <v>0</v>
      </c>
      <c r="O250" s="105">
        <f>ROUNDDOWN(MIN(M250:N250)*1/2,0)</f>
        <v>0</v>
      </c>
      <c r="P250" s="129"/>
      <c r="Q250" s="136"/>
      <c r="R250" s="150"/>
      <c r="S250" s="163" t="s">
        <v>7294</v>
      </c>
      <c r="T250" s="178"/>
      <c r="U250" s="178"/>
      <c r="V250" s="187" t="s">
        <v>2886</v>
      </c>
      <c r="W250" s="187"/>
      <c r="X250" s="189" t="s">
        <v>7258</v>
      </c>
      <c r="Y250" s="189"/>
      <c r="Z250" s="191"/>
      <c r="AA250" s="191"/>
      <c r="AB250" s="189" t="s">
        <v>7259</v>
      </c>
      <c r="AC250" s="189"/>
      <c r="AD250" s="191"/>
      <c r="AE250" s="191"/>
      <c r="AF250" s="200" t="s">
        <v>4755</v>
      </c>
    </row>
    <row r="251" spans="1:33" ht="13.5" hidden="1" customHeight="1">
      <c r="A251" s="30"/>
      <c r="B251" s="57"/>
      <c r="C251" s="69" t="s">
        <v>2812</v>
      </c>
      <c r="D251" s="72"/>
      <c r="E251" s="72"/>
      <c r="F251" s="83"/>
      <c r="G251" s="61" t="str">
        <f>'要綱様式1-2'!Q246</f>
        <v/>
      </c>
      <c r="H251" s="61"/>
      <c r="I251" s="61"/>
      <c r="J251" s="91"/>
      <c r="K251" s="106">
        <f>'要綱様式1-2'!Y246</f>
        <v>0</v>
      </c>
      <c r="L251" s="119">
        <v>0</v>
      </c>
      <c r="M251" s="103">
        <f>K251-L251</f>
        <v>0</v>
      </c>
      <c r="N251" s="106">
        <f>'要綱様式1-2'!Y246</f>
        <v>0</v>
      </c>
      <c r="O251" s="106">
        <f>IF(G251="連携コース",ROUNDDOWN(MIN(M251:N251)*2/3,0),ROUNDDOWN(MIN(M251:N251)*1/2,0))</f>
        <v>0</v>
      </c>
      <c r="P251" s="103"/>
      <c r="Q251" s="140">
        <f>IF(G251="連携コース",Z250*400000+AD250*200000+AA251*2/3,Z250*300000+AD250*150000+AA251*1/2)</f>
        <v>0</v>
      </c>
      <c r="R251" s="153">
        <f>MIN(O251:Q251)</f>
        <v>0</v>
      </c>
      <c r="S251" s="164" t="s">
        <v>2251</v>
      </c>
      <c r="T251" s="179"/>
      <c r="U251" s="179"/>
      <c r="V251" s="188" t="s">
        <v>2886</v>
      </c>
      <c r="W251" s="188"/>
      <c r="X251" s="190" t="s">
        <v>5189</v>
      </c>
      <c r="Y251" s="190"/>
      <c r="Z251" s="190"/>
      <c r="AA251" s="192"/>
      <c r="AB251" s="192"/>
      <c r="AC251" s="192"/>
      <c r="AD251" s="192"/>
      <c r="AE251" s="193" t="s">
        <v>7277</v>
      </c>
      <c r="AF251" s="201"/>
    </row>
    <row r="252" spans="1:33" ht="13.5" hidden="1" customHeight="1">
      <c r="A252" s="34"/>
      <c r="B252" s="54" t="s">
        <v>7270</v>
      </c>
      <c r="C252" s="67" t="str">
        <f>IF('要綱様式1-2'!A247="","",'要綱様式1-2'!A247)</f>
        <v/>
      </c>
      <c r="D252" s="67"/>
      <c r="E252" s="67"/>
      <c r="F252" s="67"/>
      <c r="G252" s="67"/>
      <c r="H252" s="67"/>
      <c r="I252" s="67"/>
      <c r="J252" s="94"/>
      <c r="K252" s="106">
        <f>K253+K257</f>
        <v>0</v>
      </c>
      <c r="L252" s="106">
        <f>L253+L257</f>
        <v>0</v>
      </c>
      <c r="M252" s="106">
        <f>M253+M257</f>
        <v>0</v>
      </c>
      <c r="N252" s="106">
        <f>N253+N257</f>
        <v>0</v>
      </c>
      <c r="O252" s="106">
        <f>O253+O257</f>
        <v>0</v>
      </c>
      <c r="P252" s="106"/>
      <c r="Q252" s="134"/>
      <c r="R252" s="102">
        <f>R253+R257</f>
        <v>0</v>
      </c>
      <c r="S252" s="166"/>
      <c r="T252" s="181"/>
      <c r="U252" s="181"/>
      <c r="V252" s="181"/>
      <c r="W252" s="181"/>
      <c r="X252" s="181"/>
      <c r="Y252" s="181"/>
      <c r="Z252" s="181"/>
      <c r="AA252" s="181"/>
      <c r="AB252" s="181"/>
      <c r="AC252" s="181"/>
      <c r="AD252" s="181"/>
      <c r="AE252" s="181"/>
      <c r="AF252" s="203"/>
    </row>
    <row r="253" spans="1:33" ht="13.5" hidden="1" customHeight="1">
      <c r="A253" s="31"/>
      <c r="B253" s="55"/>
      <c r="C253" s="68" t="s">
        <v>7275</v>
      </c>
      <c r="D253" s="67"/>
      <c r="E253" s="67"/>
      <c r="F253" s="67"/>
      <c r="G253" s="67"/>
      <c r="H253" s="67"/>
      <c r="I253" s="67"/>
      <c r="J253" s="94"/>
      <c r="K253" s="103">
        <f>SUM(K254:K256)</f>
        <v>0</v>
      </c>
      <c r="L253" s="103">
        <f>SUM(L254:L256)</f>
        <v>0</v>
      </c>
      <c r="M253" s="103">
        <f>SUM(M254:M256)</f>
        <v>0</v>
      </c>
      <c r="N253" s="103">
        <f>SUM(N254:N256)</f>
        <v>0</v>
      </c>
      <c r="O253" s="103">
        <f>SUM(O254:O256)</f>
        <v>0</v>
      </c>
      <c r="P253" s="103"/>
      <c r="Q253" s="134"/>
      <c r="R253" s="103">
        <f>ROUNDDOWN(SUM(R254:R256),-3)</f>
        <v>0</v>
      </c>
      <c r="S253" s="168"/>
      <c r="T253" s="183"/>
      <c r="U253" s="183"/>
      <c r="V253" s="183"/>
      <c r="W253" s="183"/>
      <c r="X253" s="183"/>
      <c r="Y253" s="183"/>
      <c r="Z253" s="183"/>
      <c r="AA253" s="183"/>
      <c r="AB253" s="183"/>
      <c r="AC253" s="183"/>
      <c r="AD253" s="183"/>
      <c r="AE253" s="183"/>
      <c r="AF253" s="205"/>
      <c r="AG253" s="209"/>
    </row>
    <row r="254" spans="1:33" ht="13.5" hidden="1" customHeight="1">
      <c r="A254" s="31"/>
      <c r="B254" s="55"/>
      <c r="C254" s="46" t="s">
        <v>6434</v>
      </c>
      <c r="D254" s="63"/>
      <c r="E254" s="63"/>
      <c r="F254" s="79"/>
      <c r="G254" s="85" t="s">
        <v>7274</v>
      </c>
      <c r="H254" s="85"/>
      <c r="I254" s="85"/>
      <c r="J254" s="89"/>
      <c r="K254" s="104">
        <f>'要綱様式1-2'!R249</f>
        <v>0</v>
      </c>
      <c r="L254" s="114">
        <v>0</v>
      </c>
      <c r="M254" s="104">
        <f>K254-L254</f>
        <v>0</v>
      </c>
      <c r="N254" s="104">
        <f>'要綱様式1-2'!Y249</f>
        <v>0</v>
      </c>
      <c r="O254" s="125">
        <f>ROUNDDOWN(MIN(M254:N254)*2/3,0)</f>
        <v>0</v>
      </c>
      <c r="P254" s="128">
        <f>SUM(O254:O255)</f>
        <v>0</v>
      </c>
      <c r="Q254" s="135">
        <f>IFERROR(VLOOKUP('要綱様式1-2'!B247,リンク先!$C$6:$D$8,2,FALSE),0)</f>
        <v>0</v>
      </c>
      <c r="R254" s="149">
        <f>MIN(P254:Q255)</f>
        <v>0</v>
      </c>
      <c r="S254" s="162"/>
      <c r="T254" s="177"/>
      <c r="U254" s="177"/>
      <c r="V254" s="177"/>
      <c r="W254" s="177"/>
      <c r="X254" s="177"/>
      <c r="Y254" s="177"/>
      <c r="Z254" s="177"/>
      <c r="AA254" s="177"/>
      <c r="AB254" s="177"/>
      <c r="AC254" s="177"/>
      <c r="AD254" s="177"/>
      <c r="AE254" s="177"/>
      <c r="AF254" s="199"/>
      <c r="AG254" s="209"/>
    </row>
    <row r="255" spans="1:33" ht="13.5" hidden="1" customHeight="1">
      <c r="A255" s="31"/>
      <c r="B255" s="55"/>
      <c r="C255" s="50"/>
      <c r="D255" s="65"/>
      <c r="E255" s="65"/>
      <c r="F255" s="81"/>
      <c r="G255" s="86" t="s">
        <v>1395</v>
      </c>
      <c r="H255" s="86"/>
      <c r="I255" s="86"/>
      <c r="J255" s="90"/>
      <c r="K255" s="105">
        <f>'要綱様式1-2'!R250</f>
        <v>0</v>
      </c>
      <c r="L255" s="115">
        <v>0</v>
      </c>
      <c r="M255" s="105">
        <f>K255-L255</f>
        <v>0</v>
      </c>
      <c r="N255" s="105">
        <f>'要綱様式1-2'!Y250</f>
        <v>0</v>
      </c>
      <c r="O255" s="105">
        <f>ROUNDDOWN(MIN(M255:N255)*1/2,0)</f>
        <v>0</v>
      </c>
      <c r="P255" s="129"/>
      <c r="Q255" s="136"/>
      <c r="R255" s="150"/>
      <c r="S255" s="162"/>
      <c r="T255" s="177"/>
      <c r="U255" s="177"/>
      <c r="V255" s="177"/>
      <c r="W255" s="177"/>
      <c r="X255" s="177"/>
      <c r="Y255" s="177"/>
      <c r="Z255" s="177"/>
      <c r="AA255" s="177"/>
      <c r="AB255" s="177"/>
      <c r="AC255" s="177"/>
      <c r="AD255" s="177"/>
      <c r="AE255" s="177"/>
      <c r="AF255" s="199"/>
      <c r="AG255" s="209"/>
    </row>
    <row r="256" spans="1:33" ht="13.5" hidden="1" customHeight="1">
      <c r="A256" s="31"/>
      <c r="B256" s="56"/>
      <c r="C256" s="69" t="s">
        <v>2812</v>
      </c>
      <c r="D256" s="72"/>
      <c r="E256" s="72"/>
      <c r="F256" s="83"/>
      <c r="G256" s="61" t="str">
        <f>'要綱様式1-2'!Q251</f>
        <v/>
      </c>
      <c r="H256" s="61"/>
      <c r="I256" s="61"/>
      <c r="J256" s="91"/>
      <c r="K256" s="105">
        <f>'要綱様式1-2'!R251</f>
        <v>0</v>
      </c>
      <c r="L256" s="115">
        <v>0</v>
      </c>
      <c r="M256" s="105">
        <f>K256-L256</f>
        <v>0</v>
      </c>
      <c r="N256" s="105">
        <f>'要綱様式1-2'!Y251</f>
        <v>0</v>
      </c>
      <c r="O256" s="105">
        <f>ROUNDDOWN(MIN(M256:N256)*1/2,0)</f>
        <v>0</v>
      </c>
      <c r="P256" s="130"/>
      <c r="Q256" s="136">
        <f>Z260*300000+AD260*150000+AA261*1/2</f>
        <v>0</v>
      </c>
      <c r="R256" s="150">
        <f>MIN(O256:Q256)</f>
        <v>0</v>
      </c>
      <c r="S256" s="162"/>
      <c r="T256" s="177"/>
      <c r="U256" s="177"/>
      <c r="V256" s="177"/>
      <c r="W256" s="177"/>
      <c r="X256" s="177"/>
      <c r="Y256" s="177"/>
      <c r="Z256" s="177"/>
      <c r="AA256" s="177"/>
      <c r="AB256" s="177"/>
      <c r="AC256" s="177"/>
      <c r="AD256" s="177"/>
      <c r="AE256" s="177"/>
      <c r="AF256" s="199"/>
      <c r="AG256" s="209"/>
    </row>
    <row r="257" spans="1:33" ht="13.5" hidden="1" customHeight="1">
      <c r="A257" s="31"/>
      <c r="B257" s="56"/>
      <c r="C257" s="68" t="s">
        <v>7276</v>
      </c>
      <c r="D257" s="67"/>
      <c r="E257" s="67"/>
      <c r="F257" s="67"/>
      <c r="G257" s="67"/>
      <c r="H257" s="67"/>
      <c r="I257" s="67"/>
      <c r="J257" s="94"/>
      <c r="K257" s="106">
        <f>SUM(K258:K261)</f>
        <v>0</v>
      </c>
      <c r="L257" s="106">
        <f>SUM(L258:L261)</f>
        <v>0</v>
      </c>
      <c r="M257" s="106">
        <f>SUM(M258:M261)</f>
        <v>0</v>
      </c>
      <c r="N257" s="106">
        <f>SUM(N258:N261)</f>
        <v>0</v>
      </c>
      <c r="O257" s="106">
        <f>SUM(O258:O261)</f>
        <v>0</v>
      </c>
      <c r="P257" s="103"/>
      <c r="Q257" s="134"/>
      <c r="R257" s="106">
        <f>ROUNDDOWN(SUM(R258:R261),-3)</f>
        <v>0</v>
      </c>
      <c r="S257" s="162"/>
      <c r="T257" s="177"/>
      <c r="U257" s="177"/>
      <c r="V257" s="177"/>
      <c r="W257" s="177"/>
      <c r="X257" s="177"/>
      <c r="Y257" s="177"/>
      <c r="Z257" s="177"/>
      <c r="AA257" s="177"/>
      <c r="AB257" s="177"/>
      <c r="AC257" s="177"/>
      <c r="AD257" s="177"/>
      <c r="AE257" s="177"/>
      <c r="AF257" s="199"/>
    </row>
    <row r="258" spans="1:33" ht="13.5" hidden="1" customHeight="1">
      <c r="A258" s="30"/>
      <c r="B258" s="56"/>
      <c r="C258" s="46" t="s">
        <v>6434</v>
      </c>
      <c r="D258" s="63"/>
      <c r="E258" s="63"/>
      <c r="F258" s="79"/>
      <c r="G258" s="85" t="s">
        <v>6257</v>
      </c>
      <c r="H258" s="85"/>
      <c r="I258" s="85"/>
      <c r="J258" s="89"/>
      <c r="K258" s="107">
        <f>'要綱様式1-2'!Y253</f>
        <v>0</v>
      </c>
      <c r="L258" s="116">
        <v>0</v>
      </c>
      <c r="M258" s="107">
        <f>K258-L258</f>
        <v>0</v>
      </c>
      <c r="N258" s="107">
        <f>'要綱様式1-2'!Y253</f>
        <v>0</v>
      </c>
      <c r="O258" s="107">
        <f>ROUNDDOWN(MIN(M258:N258)*3/4,0)</f>
        <v>0</v>
      </c>
      <c r="P258" s="128">
        <f>SUM(O258:O260)</f>
        <v>0</v>
      </c>
      <c r="Q258" s="135">
        <f>IFERROR(VLOOKUP('要綱様式1-2'!B247,リンク先!$C$3:$D$5,2,FALSE),0)</f>
        <v>0</v>
      </c>
      <c r="R258" s="149">
        <f>MIN(P258:Q260)</f>
        <v>0</v>
      </c>
      <c r="S258" s="162"/>
      <c r="T258" s="177"/>
      <c r="U258" s="177"/>
      <c r="V258" s="177"/>
      <c r="W258" s="177"/>
      <c r="X258" s="177"/>
      <c r="Y258" s="177"/>
      <c r="Z258" s="177"/>
      <c r="AA258" s="177"/>
      <c r="AB258" s="177"/>
      <c r="AC258" s="177"/>
      <c r="AD258" s="177"/>
      <c r="AE258" s="177"/>
      <c r="AF258" s="199"/>
    </row>
    <row r="259" spans="1:33" ht="13.5" hidden="1" customHeight="1">
      <c r="A259" s="30"/>
      <c r="B259" s="56"/>
      <c r="C259" s="49"/>
      <c r="D259" s="64"/>
      <c r="E259" s="64"/>
      <c r="F259" s="80"/>
      <c r="G259" s="87" t="s">
        <v>7274</v>
      </c>
      <c r="H259" s="87"/>
      <c r="I259" s="87"/>
      <c r="J259" s="92"/>
      <c r="K259" s="108">
        <f>'要綱様式1-2'!Y254</f>
        <v>0</v>
      </c>
      <c r="L259" s="117">
        <v>0</v>
      </c>
      <c r="M259" s="107">
        <f>K259-L259</f>
        <v>0</v>
      </c>
      <c r="N259" s="107">
        <f>'要綱様式1-2'!Y254</f>
        <v>0</v>
      </c>
      <c r="O259" s="108">
        <f>ROUNDDOWN(MIN(M259:N259)*2/3,0)</f>
        <v>0</v>
      </c>
      <c r="P259" s="131"/>
      <c r="Q259" s="137"/>
      <c r="R259" s="151"/>
      <c r="S259" s="162"/>
      <c r="T259" s="177"/>
      <c r="U259" s="177"/>
      <c r="V259" s="177"/>
      <c r="W259" s="177"/>
      <c r="X259" s="177"/>
      <c r="Y259" s="177"/>
      <c r="Z259" s="177"/>
      <c r="AA259" s="177"/>
      <c r="AB259" s="177"/>
      <c r="AC259" s="177"/>
      <c r="AD259" s="177"/>
      <c r="AE259" s="177"/>
      <c r="AF259" s="199"/>
      <c r="AG259" s="209"/>
    </row>
    <row r="260" spans="1:33" ht="13.5" hidden="1" customHeight="1">
      <c r="A260" s="30"/>
      <c r="B260" s="56"/>
      <c r="C260" s="70"/>
      <c r="D260" s="73"/>
      <c r="E260" s="73"/>
      <c r="F260" s="84"/>
      <c r="G260" s="88" t="s">
        <v>1395</v>
      </c>
      <c r="H260" s="88"/>
      <c r="I260" s="88"/>
      <c r="J260" s="93"/>
      <c r="K260" s="105">
        <f>'要綱様式1-2'!Y255</f>
        <v>0</v>
      </c>
      <c r="L260" s="118">
        <v>0</v>
      </c>
      <c r="M260" s="105">
        <f>K260-L260</f>
        <v>0</v>
      </c>
      <c r="N260" s="105">
        <f>'要綱様式1-2'!Y255</f>
        <v>0</v>
      </c>
      <c r="O260" s="105">
        <f>ROUNDDOWN(MIN(M260:N260)*1/2,0)</f>
        <v>0</v>
      </c>
      <c r="P260" s="129"/>
      <c r="Q260" s="136"/>
      <c r="R260" s="150"/>
      <c r="S260" s="163" t="s">
        <v>7294</v>
      </c>
      <c r="T260" s="178"/>
      <c r="U260" s="178"/>
      <c r="V260" s="187" t="s">
        <v>2886</v>
      </c>
      <c r="W260" s="187"/>
      <c r="X260" s="189" t="s">
        <v>7258</v>
      </c>
      <c r="Y260" s="189"/>
      <c r="Z260" s="191"/>
      <c r="AA260" s="191"/>
      <c r="AB260" s="189" t="s">
        <v>7259</v>
      </c>
      <c r="AC260" s="189"/>
      <c r="AD260" s="191"/>
      <c r="AE260" s="191"/>
      <c r="AF260" s="200" t="s">
        <v>4755</v>
      </c>
    </row>
    <row r="261" spans="1:33" ht="13.5" hidden="1" customHeight="1">
      <c r="A261" s="30"/>
      <c r="B261" s="57"/>
      <c r="C261" s="69" t="s">
        <v>2812</v>
      </c>
      <c r="D261" s="72"/>
      <c r="E261" s="72"/>
      <c r="F261" s="83"/>
      <c r="G261" s="61" t="str">
        <f>'要綱様式1-2'!Q256</f>
        <v/>
      </c>
      <c r="H261" s="61"/>
      <c r="I261" s="61"/>
      <c r="J261" s="91"/>
      <c r="K261" s="106">
        <f>'要綱様式1-2'!Y256</f>
        <v>0</v>
      </c>
      <c r="L261" s="119">
        <v>0</v>
      </c>
      <c r="M261" s="103">
        <f>K261-L261</f>
        <v>0</v>
      </c>
      <c r="N261" s="106">
        <f>'要綱様式1-2'!Y256</f>
        <v>0</v>
      </c>
      <c r="O261" s="106">
        <f>IF(G261="連携コース",ROUNDDOWN(MIN(M261:N261)*2/3,0),ROUNDDOWN(MIN(M261:N261)*1/2,0))</f>
        <v>0</v>
      </c>
      <c r="P261" s="103"/>
      <c r="Q261" s="140">
        <f>IF(G261="連携コース",Z260*400000+AD260*200000+AA261*2/3,Z260*300000+AD260*150000+AA261*1/2)</f>
        <v>0</v>
      </c>
      <c r="R261" s="153">
        <f>MIN(O261:Q261)</f>
        <v>0</v>
      </c>
      <c r="S261" s="164" t="s">
        <v>2251</v>
      </c>
      <c r="T261" s="179"/>
      <c r="U261" s="179"/>
      <c r="V261" s="188" t="s">
        <v>2886</v>
      </c>
      <c r="W261" s="188"/>
      <c r="X261" s="190" t="s">
        <v>5189</v>
      </c>
      <c r="Y261" s="190"/>
      <c r="Z261" s="190"/>
      <c r="AA261" s="192"/>
      <c r="AB261" s="192"/>
      <c r="AC261" s="192"/>
      <c r="AD261" s="192"/>
      <c r="AE261" s="193" t="s">
        <v>7277</v>
      </c>
      <c r="AF261" s="201"/>
    </row>
    <row r="262" spans="1:33" ht="13.5" hidden="1" customHeight="1">
      <c r="A262" s="34"/>
      <c r="B262" s="54" t="s">
        <v>6095</v>
      </c>
      <c r="C262" s="67" t="str">
        <f>IF('要綱様式1-2'!A257="","",'要綱様式1-2'!A257)</f>
        <v/>
      </c>
      <c r="D262" s="67"/>
      <c r="E262" s="67"/>
      <c r="F262" s="67"/>
      <c r="G262" s="67"/>
      <c r="H262" s="67"/>
      <c r="I262" s="67"/>
      <c r="J262" s="94"/>
      <c r="K262" s="102">
        <f>K263+K267</f>
        <v>0</v>
      </c>
      <c r="L262" s="102">
        <f>L263+L267</f>
        <v>0</v>
      </c>
      <c r="M262" s="102">
        <f>M263+M267</f>
        <v>0</v>
      </c>
      <c r="N262" s="102">
        <f>N263+N267</f>
        <v>0</v>
      </c>
      <c r="O262" s="102">
        <f>O263+O267</f>
        <v>0</v>
      </c>
      <c r="P262" s="102"/>
      <c r="Q262" s="133"/>
      <c r="R262" s="102">
        <f>R263+R267</f>
        <v>0</v>
      </c>
      <c r="S262" s="166"/>
      <c r="T262" s="181"/>
      <c r="U262" s="181"/>
      <c r="V262" s="181"/>
      <c r="W262" s="181"/>
      <c r="X262" s="181"/>
      <c r="Y262" s="181"/>
      <c r="Z262" s="181"/>
      <c r="AA262" s="181"/>
      <c r="AB262" s="181"/>
      <c r="AC262" s="181"/>
      <c r="AD262" s="181"/>
      <c r="AE262" s="181"/>
      <c r="AF262" s="203"/>
    </row>
    <row r="263" spans="1:33" ht="13.5" hidden="1" customHeight="1">
      <c r="A263" s="31"/>
      <c r="B263" s="55"/>
      <c r="C263" s="68" t="s">
        <v>7275</v>
      </c>
      <c r="D263" s="67"/>
      <c r="E263" s="67"/>
      <c r="F263" s="67"/>
      <c r="G263" s="67"/>
      <c r="H263" s="67"/>
      <c r="I263" s="67"/>
      <c r="J263" s="94"/>
      <c r="K263" s="103">
        <f>SUM(K264:K266)</f>
        <v>0</v>
      </c>
      <c r="L263" s="103">
        <f>SUM(L264:L266)</f>
        <v>0</v>
      </c>
      <c r="M263" s="103">
        <f>SUM(M264:M266)</f>
        <v>0</v>
      </c>
      <c r="N263" s="103">
        <f>SUM(N264:N266)</f>
        <v>0</v>
      </c>
      <c r="O263" s="103">
        <f>SUM(O264:O266)</f>
        <v>0</v>
      </c>
      <c r="P263" s="103"/>
      <c r="Q263" s="134"/>
      <c r="R263" s="103">
        <f>ROUNDDOWN(SUM(R264:R266),-3)</f>
        <v>0</v>
      </c>
      <c r="S263" s="168"/>
      <c r="T263" s="183"/>
      <c r="U263" s="183"/>
      <c r="V263" s="183"/>
      <c r="W263" s="183"/>
      <c r="X263" s="183"/>
      <c r="Y263" s="183"/>
      <c r="Z263" s="183"/>
      <c r="AA263" s="183"/>
      <c r="AB263" s="183"/>
      <c r="AC263" s="183"/>
      <c r="AD263" s="183"/>
      <c r="AE263" s="183"/>
      <c r="AF263" s="205"/>
      <c r="AG263" s="209"/>
    </row>
    <row r="264" spans="1:33" ht="13.5" hidden="1" customHeight="1">
      <c r="A264" s="31"/>
      <c r="B264" s="55"/>
      <c r="C264" s="46" t="s">
        <v>6434</v>
      </c>
      <c r="D264" s="63"/>
      <c r="E264" s="63"/>
      <c r="F264" s="79"/>
      <c r="G264" s="85" t="s">
        <v>7274</v>
      </c>
      <c r="H264" s="85"/>
      <c r="I264" s="85"/>
      <c r="J264" s="89"/>
      <c r="K264" s="104">
        <f>'要綱様式1-2'!R259</f>
        <v>0</v>
      </c>
      <c r="L264" s="114">
        <v>0</v>
      </c>
      <c r="M264" s="104">
        <f>K264-L264</f>
        <v>0</v>
      </c>
      <c r="N264" s="104">
        <f>'要綱様式1-2'!Y259</f>
        <v>0</v>
      </c>
      <c r="O264" s="125">
        <f>ROUNDDOWN(MIN(M264:N264)*2/3,0)</f>
        <v>0</v>
      </c>
      <c r="P264" s="128">
        <f>SUM(O264:O265)</f>
        <v>0</v>
      </c>
      <c r="Q264" s="135">
        <f>IFERROR(VLOOKUP('要綱様式1-2'!B257,リンク先!$C$6:$D$8,2,FALSE),0)</f>
        <v>0</v>
      </c>
      <c r="R264" s="149">
        <f>MIN(P264:Q265)</f>
        <v>0</v>
      </c>
      <c r="S264" s="162"/>
      <c r="T264" s="177"/>
      <c r="U264" s="177"/>
      <c r="V264" s="177"/>
      <c r="W264" s="177"/>
      <c r="X264" s="177"/>
      <c r="Y264" s="177"/>
      <c r="Z264" s="177"/>
      <c r="AA264" s="177"/>
      <c r="AB264" s="177"/>
      <c r="AC264" s="177"/>
      <c r="AD264" s="177"/>
      <c r="AE264" s="177"/>
      <c r="AF264" s="199"/>
      <c r="AG264" s="209"/>
    </row>
    <row r="265" spans="1:33" ht="13.5" hidden="1" customHeight="1">
      <c r="A265" s="31"/>
      <c r="B265" s="55"/>
      <c r="C265" s="50"/>
      <c r="D265" s="65"/>
      <c r="E265" s="65"/>
      <c r="F265" s="81"/>
      <c r="G265" s="86" t="s">
        <v>1395</v>
      </c>
      <c r="H265" s="86"/>
      <c r="I265" s="86"/>
      <c r="J265" s="90"/>
      <c r="K265" s="105">
        <f>'要綱様式1-2'!R260</f>
        <v>0</v>
      </c>
      <c r="L265" s="115">
        <v>0</v>
      </c>
      <c r="M265" s="105">
        <f>K265-L265</f>
        <v>0</v>
      </c>
      <c r="N265" s="105">
        <f>'要綱様式1-2'!Y260</f>
        <v>0</v>
      </c>
      <c r="O265" s="105">
        <f>ROUNDDOWN(MIN(M265:N265)*1/2,0)</f>
        <v>0</v>
      </c>
      <c r="P265" s="129"/>
      <c r="Q265" s="136"/>
      <c r="R265" s="150"/>
      <c r="S265" s="162"/>
      <c r="T265" s="177"/>
      <c r="U265" s="177"/>
      <c r="V265" s="177"/>
      <c r="W265" s="177"/>
      <c r="X265" s="177"/>
      <c r="Y265" s="177"/>
      <c r="Z265" s="177"/>
      <c r="AA265" s="177"/>
      <c r="AB265" s="177"/>
      <c r="AC265" s="177"/>
      <c r="AD265" s="177"/>
      <c r="AE265" s="177"/>
      <c r="AF265" s="199"/>
      <c r="AG265" s="209"/>
    </row>
    <row r="266" spans="1:33" ht="13.5" hidden="1" customHeight="1">
      <c r="A266" s="31"/>
      <c r="B266" s="56"/>
      <c r="C266" s="69" t="s">
        <v>2812</v>
      </c>
      <c r="D266" s="72"/>
      <c r="E266" s="72"/>
      <c r="F266" s="83"/>
      <c r="G266" s="61" t="str">
        <f>'要綱様式1-2'!Q261</f>
        <v/>
      </c>
      <c r="H266" s="61"/>
      <c r="I266" s="61"/>
      <c r="J266" s="91"/>
      <c r="K266" s="105">
        <f>'要綱様式1-2'!R261</f>
        <v>0</v>
      </c>
      <c r="L266" s="115">
        <v>0</v>
      </c>
      <c r="M266" s="105">
        <f>K266-L266</f>
        <v>0</v>
      </c>
      <c r="N266" s="105">
        <f>'要綱様式1-2'!Y261</f>
        <v>0</v>
      </c>
      <c r="O266" s="105">
        <f>ROUNDDOWN(MIN(M266:N266)*1/2,0)</f>
        <v>0</v>
      </c>
      <c r="P266" s="130"/>
      <c r="Q266" s="136">
        <f>Z270*300000+AD270*150000+AA271*1/2</f>
        <v>0</v>
      </c>
      <c r="R266" s="150">
        <f>MIN(O266:Q266)</f>
        <v>0</v>
      </c>
      <c r="S266" s="162"/>
      <c r="T266" s="177"/>
      <c r="U266" s="177"/>
      <c r="V266" s="177"/>
      <c r="W266" s="177"/>
      <c r="X266" s="177"/>
      <c r="Y266" s="177"/>
      <c r="Z266" s="177"/>
      <c r="AA266" s="177"/>
      <c r="AB266" s="177"/>
      <c r="AC266" s="177"/>
      <c r="AD266" s="177"/>
      <c r="AE266" s="177"/>
      <c r="AF266" s="199"/>
      <c r="AG266" s="209"/>
    </row>
    <row r="267" spans="1:33" ht="13.5" hidden="1" customHeight="1">
      <c r="A267" s="31"/>
      <c r="B267" s="56"/>
      <c r="C267" s="68" t="s">
        <v>7276</v>
      </c>
      <c r="D267" s="67"/>
      <c r="E267" s="67"/>
      <c r="F267" s="67"/>
      <c r="G267" s="67"/>
      <c r="H267" s="67"/>
      <c r="I267" s="67"/>
      <c r="J267" s="94"/>
      <c r="K267" s="106">
        <f>SUM(K268:K271)</f>
        <v>0</v>
      </c>
      <c r="L267" s="106">
        <f>SUM(L268:L271)</f>
        <v>0</v>
      </c>
      <c r="M267" s="106">
        <f>SUM(M268:M271)</f>
        <v>0</v>
      </c>
      <c r="N267" s="106">
        <f>SUM(N268:N271)</f>
        <v>0</v>
      </c>
      <c r="O267" s="106">
        <f>SUM(O268:O271)</f>
        <v>0</v>
      </c>
      <c r="P267" s="103"/>
      <c r="Q267" s="134"/>
      <c r="R267" s="106">
        <f>ROUNDDOWN(SUM(R268:R271),-3)</f>
        <v>0</v>
      </c>
      <c r="S267" s="162"/>
      <c r="T267" s="177"/>
      <c r="U267" s="177"/>
      <c r="V267" s="177"/>
      <c r="W267" s="177"/>
      <c r="X267" s="177"/>
      <c r="Y267" s="177"/>
      <c r="Z267" s="177"/>
      <c r="AA267" s="177"/>
      <c r="AB267" s="177"/>
      <c r="AC267" s="177"/>
      <c r="AD267" s="177"/>
      <c r="AE267" s="177"/>
      <c r="AF267" s="199"/>
    </row>
    <row r="268" spans="1:33" ht="13.5" hidden="1" customHeight="1">
      <c r="A268" s="30"/>
      <c r="B268" s="56"/>
      <c r="C268" s="46" t="s">
        <v>6434</v>
      </c>
      <c r="D268" s="63"/>
      <c r="E268" s="63"/>
      <c r="F268" s="79"/>
      <c r="G268" s="85" t="s">
        <v>6257</v>
      </c>
      <c r="H268" s="85"/>
      <c r="I268" s="85"/>
      <c r="J268" s="89"/>
      <c r="K268" s="107">
        <f>'要綱様式1-2'!Y263</f>
        <v>0</v>
      </c>
      <c r="L268" s="116">
        <v>0</v>
      </c>
      <c r="M268" s="107">
        <f>K268-L268</f>
        <v>0</v>
      </c>
      <c r="N268" s="107">
        <f>'要綱様式1-2'!Y263</f>
        <v>0</v>
      </c>
      <c r="O268" s="107">
        <f>ROUNDDOWN(MIN(M268:N268)*3/4,0)</f>
        <v>0</v>
      </c>
      <c r="P268" s="128">
        <f>SUM(O268:O270)</f>
        <v>0</v>
      </c>
      <c r="Q268" s="135">
        <f>IFERROR(VLOOKUP('要綱様式1-2'!B257,リンク先!$C$3:$D$5,2,FALSE),0)</f>
        <v>0</v>
      </c>
      <c r="R268" s="149">
        <f>MIN(P268:Q270)</f>
        <v>0</v>
      </c>
      <c r="S268" s="162"/>
      <c r="T268" s="177"/>
      <c r="U268" s="177"/>
      <c r="V268" s="177"/>
      <c r="W268" s="177"/>
      <c r="X268" s="177"/>
      <c r="Y268" s="177"/>
      <c r="Z268" s="177"/>
      <c r="AA268" s="177"/>
      <c r="AB268" s="177"/>
      <c r="AC268" s="177"/>
      <c r="AD268" s="177"/>
      <c r="AE268" s="177"/>
      <c r="AF268" s="199"/>
    </row>
    <row r="269" spans="1:33" ht="13.5" hidden="1" customHeight="1">
      <c r="A269" s="30"/>
      <c r="B269" s="56"/>
      <c r="C269" s="49"/>
      <c r="D269" s="64"/>
      <c r="E269" s="64"/>
      <c r="F269" s="80"/>
      <c r="G269" s="87" t="s">
        <v>7274</v>
      </c>
      <c r="H269" s="87"/>
      <c r="I269" s="87"/>
      <c r="J269" s="92"/>
      <c r="K269" s="108">
        <f>'要綱様式1-2'!Y264</f>
        <v>0</v>
      </c>
      <c r="L269" s="117">
        <v>0</v>
      </c>
      <c r="M269" s="107">
        <f>K269-L269</f>
        <v>0</v>
      </c>
      <c r="N269" s="107">
        <f>'要綱様式1-2'!Y264</f>
        <v>0</v>
      </c>
      <c r="O269" s="108">
        <f>ROUNDDOWN(MIN(M269:N269)*2/3,0)</f>
        <v>0</v>
      </c>
      <c r="P269" s="131"/>
      <c r="Q269" s="137"/>
      <c r="R269" s="151"/>
      <c r="S269" s="162"/>
      <c r="T269" s="177"/>
      <c r="U269" s="177"/>
      <c r="V269" s="177"/>
      <c r="W269" s="177"/>
      <c r="X269" s="177"/>
      <c r="Y269" s="177"/>
      <c r="Z269" s="177"/>
      <c r="AA269" s="177"/>
      <c r="AB269" s="177"/>
      <c r="AC269" s="177"/>
      <c r="AD269" s="177"/>
      <c r="AE269" s="177"/>
      <c r="AF269" s="199"/>
      <c r="AG269" s="209"/>
    </row>
    <row r="270" spans="1:33" ht="13.5" hidden="1" customHeight="1">
      <c r="A270" s="30"/>
      <c r="B270" s="56"/>
      <c r="C270" s="70"/>
      <c r="D270" s="73"/>
      <c r="E270" s="73"/>
      <c r="F270" s="84"/>
      <c r="G270" s="88" t="s">
        <v>1395</v>
      </c>
      <c r="H270" s="88"/>
      <c r="I270" s="88"/>
      <c r="J270" s="93"/>
      <c r="K270" s="105">
        <f>'要綱様式1-2'!Y265</f>
        <v>0</v>
      </c>
      <c r="L270" s="118">
        <v>0</v>
      </c>
      <c r="M270" s="105">
        <f>K270-L270</f>
        <v>0</v>
      </c>
      <c r="N270" s="105">
        <f>'要綱様式1-2'!Y265</f>
        <v>0</v>
      </c>
      <c r="O270" s="105">
        <f>ROUNDDOWN(MIN(M270:N270)*1/2,0)</f>
        <v>0</v>
      </c>
      <c r="P270" s="129"/>
      <c r="Q270" s="136"/>
      <c r="R270" s="150"/>
      <c r="S270" s="163" t="s">
        <v>7294</v>
      </c>
      <c r="T270" s="178"/>
      <c r="U270" s="178"/>
      <c r="V270" s="187" t="s">
        <v>2886</v>
      </c>
      <c r="W270" s="187"/>
      <c r="X270" s="189" t="s">
        <v>7258</v>
      </c>
      <c r="Y270" s="189"/>
      <c r="Z270" s="191"/>
      <c r="AA270" s="191"/>
      <c r="AB270" s="189" t="s">
        <v>7259</v>
      </c>
      <c r="AC270" s="189"/>
      <c r="AD270" s="191"/>
      <c r="AE270" s="191"/>
      <c r="AF270" s="200" t="s">
        <v>4755</v>
      </c>
    </row>
    <row r="271" spans="1:33" ht="13.5" hidden="1" customHeight="1">
      <c r="A271" s="30"/>
      <c r="B271" s="57"/>
      <c r="C271" s="69" t="s">
        <v>2812</v>
      </c>
      <c r="D271" s="72"/>
      <c r="E271" s="72"/>
      <c r="F271" s="83"/>
      <c r="G271" s="61" t="str">
        <f>'要綱様式1-2'!Q266</f>
        <v/>
      </c>
      <c r="H271" s="61"/>
      <c r="I271" s="61"/>
      <c r="J271" s="91"/>
      <c r="K271" s="106">
        <f>'要綱様式1-2'!Y266</f>
        <v>0</v>
      </c>
      <c r="L271" s="119">
        <v>0</v>
      </c>
      <c r="M271" s="103">
        <f>K271-L271</f>
        <v>0</v>
      </c>
      <c r="N271" s="106">
        <f>'要綱様式1-2'!Y266</f>
        <v>0</v>
      </c>
      <c r="O271" s="106">
        <f>IF(G271="連携コース",ROUNDDOWN(MIN(M271:N271)*2/3,0),ROUNDDOWN(MIN(M271:N271)*1/2,0))</f>
        <v>0</v>
      </c>
      <c r="P271" s="103"/>
      <c r="Q271" s="140">
        <f>IF(G271="連携コース",Z270*400000+AD270*200000+AA271*2/3,Z270*300000+AD270*150000+AA271*1/2)</f>
        <v>0</v>
      </c>
      <c r="R271" s="153">
        <f>MIN(O271:Q271)</f>
        <v>0</v>
      </c>
      <c r="S271" s="164" t="s">
        <v>2251</v>
      </c>
      <c r="T271" s="179"/>
      <c r="U271" s="179"/>
      <c r="V271" s="188" t="s">
        <v>2886</v>
      </c>
      <c r="W271" s="188"/>
      <c r="X271" s="190" t="s">
        <v>5189</v>
      </c>
      <c r="Y271" s="190"/>
      <c r="Z271" s="190"/>
      <c r="AA271" s="192"/>
      <c r="AB271" s="192"/>
      <c r="AC271" s="192"/>
      <c r="AD271" s="192"/>
      <c r="AE271" s="193" t="s">
        <v>7277</v>
      </c>
      <c r="AF271" s="201"/>
    </row>
    <row r="272" spans="1:33" ht="13.5" hidden="1" customHeight="1">
      <c r="A272" s="34"/>
      <c r="B272" s="54" t="s">
        <v>2372</v>
      </c>
      <c r="C272" s="67" t="str">
        <f>IF('要綱様式1-2'!A267="","",'要綱様式1-2'!A267)</f>
        <v/>
      </c>
      <c r="D272" s="67"/>
      <c r="E272" s="67"/>
      <c r="F272" s="67"/>
      <c r="G272" s="67"/>
      <c r="H272" s="67"/>
      <c r="I272" s="67"/>
      <c r="J272" s="94"/>
      <c r="K272" s="106">
        <f>K273+K277</f>
        <v>0</v>
      </c>
      <c r="L272" s="106">
        <f>L273+L277</f>
        <v>0</v>
      </c>
      <c r="M272" s="106">
        <f>M273+M277</f>
        <v>0</v>
      </c>
      <c r="N272" s="106">
        <f>N273+N277</f>
        <v>0</v>
      </c>
      <c r="O272" s="106">
        <f>O273+O277</f>
        <v>0</v>
      </c>
      <c r="P272" s="106"/>
      <c r="Q272" s="134"/>
      <c r="R272" s="102">
        <f>R273+R277</f>
        <v>0</v>
      </c>
      <c r="S272" s="166"/>
      <c r="T272" s="181"/>
      <c r="U272" s="181"/>
      <c r="V272" s="181"/>
      <c r="W272" s="181"/>
      <c r="X272" s="181"/>
      <c r="Y272" s="181"/>
      <c r="Z272" s="181"/>
      <c r="AA272" s="181"/>
      <c r="AB272" s="181"/>
      <c r="AC272" s="181"/>
      <c r="AD272" s="181"/>
      <c r="AE272" s="181"/>
      <c r="AF272" s="203"/>
    </row>
    <row r="273" spans="1:33" ht="13.5" hidden="1" customHeight="1">
      <c r="A273" s="31"/>
      <c r="B273" s="55"/>
      <c r="C273" s="68" t="s">
        <v>7275</v>
      </c>
      <c r="D273" s="67"/>
      <c r="E273" s="67"/>
      <c r="F273" s="67"/>
      <c r="G273" s="67"/>
      <c r="H273" s="67"/>
      <c r="I273" s="67"/>
      <c r="J273" s="94"/>
      <c r="K273" s="103">
        <f>SUM(K274:K276)</f>
        <v>0</v>
      </c>
      <c r="L273" s="103">
        <f>SUM(L274:L276)</f>
        <v>0</v>
      </c>
      <c r="M273" s="103">
        <f>SUM(M274:M276)</f>
        <v>0</v>
      </c>
      <c r="N273" s="103">
        <f>SUM(N274:N276)</f>
        <v>0</v>
      </c>
      <c r="O273" s="103">
        <f>SUM(O274:O276)</f>
        <v>0</v>
      </c>
      <c r="P273" s="103"/>
      <c r="Q273" s="134"/>
      <c r="R273" s="103">
        <f>ROUNDDOWN(SUM(R274:R276),-3)</f>
        <v>0</v>
      </c>
      <c r="S273" s="168"/>
      <c r="T273" s="183"/>
      <c r="U273" s="183"/>
      <c r="V273" s="183"/>
      <c r="W273" s="183"/>
      <c r="X273" s="183"/>
      <c r="Y273" s="183"/>
      <c r="Z273" s="183"/>
      <c r="AA273" s="183"/>
      <c r="AB273" s="183"/>
      <c r="AC273" s="183"/>
      <c r="AD273" s="183"/>
      <c r="AE273" s="183"/>
      <c r="AF273" s="205"/>
      <c r="AG273" s="209"/>
    </row>
    <row r="274" spans="1:33" ht="13.5" hidden="1" customHeight="1">
      <c r="A274" s="31"/>
      <c r="B274" s="55"/>
      <c r="C274" s="46" t="s">
        <v>6434</v>
      </c>
      <c r="D274" s="63"/>
      <c r="E274" s="63"/>
      <c r="F274" s="79"/>
      <c r="G274" s="85" t="s">
        <v>7274</v>
      </c>
      <c r="H274" s="85"/>
      <c r="I274" s="85"/>
      <c r="J274" s="89"/>
      <c r="K274" s="104">
        <f>'要綱様式1-2'!R269</f>
        <v>0</v>
      </c>
      <c r="L274" s="114">
        <v>0</v>
      </c>
      <c r="M274" s="104">
        <f>K274-L274</f>
        <v>0</v>
      </c>
      <c r="N274" s="104">
        <f>'要綱様式1-2'!Y269</f>
        <v>0</v>
      </c>
      <c r="O274" s="125">
        <f>ROUNDDOWN(MIN(M274:N274)*2/3,0)</f>
        <v>0</v>
      </c>
      <c r="P274" s="128">
        <f>SUM(O274:O275)</f>
        <v>0</v>
      </c>
      <c r="Q274" s="135">
        <f>IFERROR(VLOOKUP('要綱様式1-2'!B267,リンク先!$C$6:$D$8,2,FALSE),0)</f>
        <v>0</v>
      </c>
      <c r="R274" s="149">
        <f>MIN(P274:Q275)</f>
        <v>0</v>
      </c>
      <c r="S274" s="162"/>
      <c r="T274" s="177"/>
      <c r="U274" s="177"/>
      <c r="V274" s="177"/>
      <c r="W274" s="177"/>
      <c r="X274" s="177"/>
      <c r="Y274" s="177"/>
      <c r="Z274" s="177"/>
      <c r="AA274" s="177"/>
      <c r="AB274" s="177"/>
      <c r="AC274" s="177"/>
      <c r="AD274" s="177"/>
      <c r="AE274" s="177"/>
      <c r="AF274" s="199"/>
      <c r="AG274" s="209"/>
    </row>
    <row r="275" spans="1:33" ht="13.5" hidden="1" customHeight="1">
      <c r="A275" s="31"/>
      <c r="B275" s="55"/>
      <c r="C275" s="50"/>
      <c r="D275" s="65"/>
      <c r="E275" s="65"/>
      <c r="F275" s="81"/>
      <c r="G275" s="86" t="s">
        <v>1395</v>
      </c>
      <c r="H275" s="86"/>
      <c r="I275" s="86"/>
      <c r="J275" s="90"/>
      <c r="K275" s="105">
        <f>'要綱様式1-2'!R270</f>
        <v>0</v>
      </c>
      <c r="L275" s="115">
        <v>0</v>
      </c>
      <c r="M275" s="105">
        <f>K275-L275</f>
        <v>0</v>
      </c>
      <c r="N275" s="105">
        <f>'要綱様式1-2'!Y270</f>
        <v>0</v>
      </c>
      <c r="O275" s="105">
        <f>ROUNDDOWN(MIN(M275:N275)*1/2,0)</f>
        <v>0</v>
      </c>
      <c r="P275" s="129"/>
      <c r="Q275" s="136"/>
      <c r="R275" s="150"/>
      <c r="S275" s="162"/>
      <c r="T275" s="177"/>
      <c r="U275" s="177"/>
      <c r="V275" s="177"/>
      <c r="W275" s="177"/>
      <c r="X275" s="177"/>
      <c r="Y275" s="177"/>
      <c r="Z275" s="177"/>
      <c r="AA275" s="177"/>
      <c r="AB275" s="177"/>
      <c r="AC275" s="177"/>
      <c r="AD275" s="177"/>
      <c r="AE275" s="177"/>
      <c r="AF275" s="199"/>
      <c r="AG275" s="209"/>
    </row>
    <row r="276" spans="1:33" ht="13.5" hidden="1" customHeight="1">
      <c r="A276" s="31"/>
      <c r="B276" s="56"/>
      <c r="C276" s="69" t="s">
        <v>2812</v>
      </c>
      <c r="D276" s="72"/>
      <c r="E276" s="72"/>
      <c r="F276" s="83"/>
      <c r="G276" s="61" t="str">
        <f>'要綱様式1-2'!Q271</f>
        <v/>
      </c>
      <c r="H276" s="61"/>
      <c r="I276" s="61"/>
      <c r="J276" s="91"/>
      <c r="K276" s="105">
        <f>'要綱様式1-2'!R271</f>
        <v>0</v>
      </c>
      <c r="L276" s="115">
        <v>0</v>
      </c>
      <c r="M276" s="105">
        <f>K276-L276</f>
        <v>0</v>
      </c>
      <c r="N276" s="105">
        <f>'要綱様式1-2'!Y271</f>
        <v>0</v>
      </c>
      <c r="O276" s="105">
        <f>ROUNDDOWN(MIN(M276:N276)*1/2,0)</f>
        <v>0</v>
      </c>
      <c r="P276" s="130"/>
      <c r="Q276" s="136">
        <f>Z280*300000+AD280*150000+AA281*1/2</f>
        <v>0</v>
      </c>
      <c r="R276" s="150">
        <f>MIN(O276:Q276)</f>
        <v>0</v>
      </c>
      <c r="S276" s="162"/>
      <c r="T276" s="177"/>
      <c r="U276" s="177"/>
      <c r="V276" s="177"/>
      <c r="W276" s="177"/>
      <c r="X276" s="177"/>
      <c r="Y276" s="177"/>
      <c r="Z276" s="177"/>
      <c r="AA276" s="177"/>
      <c r="AB276" s="177"/>
      <c r="AC276" s="177"/>
      <c r="AD276" s="177"/>
      <c r="AE276" s="177"/>
      <c r="AF276" s="199"/>
      <c r="AG276" s="209"/>
    </row>
    <row r="277" spans="1:33" ht="13.5" hidden="1" customHeight="1">
      <c r="A277" s="31"/>
      <c r="B277" s="56"/>
      <c r="C277" s="68" t="s">
        <v>7276</v>
      </c>
      <c r="D277" s="67"/>
      <c r="E277" s="67"/>
      <c r="F277" s="67"/>
      <c r="G277" s="67"/>
      <c r="H277" s="67"/>
      <c r="I277" s="67"/>
      <c r="J277" s="94"/>
      <c r="K277" s="106">
        <f>SUM(K278:K281)</f>
        <v>0</v>
      </c>
      <c r="L277" s="106">
        <f>SUM(L278:L281)</f>
        <v>0</v>
      </c>
      <c r="M277" s="106">
        <f>SUM(M278:M281)</f>
        <v>0</v>
      </c>
      <c r="N277" s="106">
        <f>SUM(N278:N281)</f>
        <v>0</v>
      </c>
      <c r="O277" s="106">
        <f>SUM(O278:O281)</f>
        <v>0</v>
      </c>
      <c r="P277" s="103"/>
      <c r="Q277" s="134"/>
      <c r="R277" s="106">
        <f>ROUNDDOWN(SUM(R278:R281),-3)</f>
        <v>0</v>
      </c>
      <c r="S277" s="162"/>
      <c r="T277" s="177"/>
      <c r="U277" s="177"/>
      <c r="V277" s="177"/>
      <c r="W277" s="177"/>
      <c r="X277" s="177"/>
      <c r="Y277" s="177"/>
      <c r="Z277" s="177"/>
      <c r="AA277" s="177"/>
      <c r="AB277" s="177"/>
      <c r="AC277" s="177"/>
      <c r="AD277" s="177"/>
      <c r="AE277" s="177"/>
      <c r="AF277" s="199"/>
    </row>
    <row r="278" spans="1:33" ht="13.5" hidden="1" customHeight="1">
      <c r="A278" s="30"/>
      <c r="B278" s="56"/>
      <c r="C278" s="46" t="s">
        <v>6434</v>
      </c>
      <c r="D278" s="63"/>
      <c r="E278" s="63"/>
      <c r="F278" s="79"/>
      <c r="G278" s="85" t="s">
        <v>6257</v>
      </c>
      <c r="H278" s="85"/>
      <c r="I278" s="85"/>
      <c r="J278" s="89"/>
      <c r="K278" s="107">
        <f>'要綱様式1-2'!Y273</f>
        <v>0</v>
      </c>
      <c r="L278" s="116">
        <v>0</v>
      </c>
      <c r="M278" s="107">
        <f>K278-L278</f>
        <v>0</v>
      </c>
      <c r="N278" s="107">
        <f>'要綱様式1-2'!Y273</f>
        <v>0</v>
      </c>
      <c r="O278" s="107">
        <f>ROUNDDOWN(MIN(M278:N278)*3/4,0)</f>
        <v>0</v>
      </c>
      <c r="P278" s="128">
        <f>SUM(O278:O280)</f>
        <v>0</v>
      </c>
      <c r="Q278" s="135">
        <f>IFERROR(VLOOKUP('要綱様式1-2'!B267,リンク先!$C$3:$D$5,2,FALSE),0)</f>
        <v>0</v>
      </c>
      <c r="R278" s="149">
        <f>MIN(P278:Q280)</f>
        <v>0</v>
      </c>
      <c r="S278" s="162"/>
      <c r="T278" s="177"/>
      <c r="U278" s="177"/>
      <c r="V278" s="177"/>
      <c r="W278" s="177"/>
      <c r="X278" s="177"/>
      <c r="Y278" s="177"/>
      <c r="Z278" s="177"/>
      <c r="AA278" s="177"/>
      <c r="AB278" s="177"/>
      <c r="AC278" s="177"/>
      <c r="AD278" s="177"/>
      <c r="AE278" s="177"/>
      <c r="AF278" s="199"/>
    </row>
    <row r="279" spans="1:33" ht="13.5" hidden="1" customHeight="1">
      <c r="A279" s="30"/>
      <c r="B279" s="56"/>
      <c r="C279" s="49"/>
      <c r="D279" s="64"/>
      <c r="E279" s="64"/>
      <c r="F279" s="80"/>
      <c r="G279" s="87" t="s">
        <v>7274</v>
      </c>
      <c r="H279" s="87"/>
      <c r="I279" s="87"/>
      <c r="J279" s="92"/>
      <c r="K279" s="108">
        <f>'要綱様式1-2'!Y274</f>
        <v>0</v>
      </c>
      <c r="L279" s="117">
        <v>0</v>
      </c>
      <c r="M279" s="107">
        <f>K279-L279</f>
        <v>0</v>
      </c>
      <c r="N279" s="107">
        <f>'要綱様式1-2'!Y274</f>
        <v>0</v>
      </c>
      <c r="O279" s="108">
        <f>ROUNDDOWN(MIN(M279:N279)*2/3,0)</f>
        <v>0</v>
      </c>
      <c r="P279" s="131"/>
      <c r="Q279" s="137"/>
      <c r="R279" s="151"/>
      <c r="S279" s="162"/>
      <c r="T279" s="177"/>
      <c r="U279" s="177"/>
      <c r="V279" s="177"/>
      <c r="W279" s="177"/>
      <c r="X279" s="177"/>
      <c r="Y279" s="177"/>
      <c r="Z279" s="177"/>
      <c r="AA279" s="177"/>
      <c r="AB279" s="177"/>
      <c r="AC279" s="177"/>
      <c r="AD279" s="177"/>
      <c r="AE279" s="177"/>
      <c r="AF279" s="199"/>
      <c r="AG279" s="209"/>
    </row>
    <row r="280" spans="1:33" ht="13.5" hidden="1" customHeight="1">
      <c r="A280" s="30"/>
      <c r="B280" s="56"/>
      <c r="C280" s="70"/>
      <c r="D280" s="73"/>
      <c r="E280" s="73"/>
      <c r="F280" s="84"/>
      <c r="G280" s="88" t="s">
        <v>1395</v>
      </c>
      <c r="H280" s="88"/>
      <c r="I280" s="88"/>
      <c r="J280" s="93"/>
      <c r="K280" s="105">
        <f>'要綱様式1-2'!Y275</f>
        <v>0</v>
      </c>
      <c r="L280" s="118">
        <v>0</v>
      </c>
      <c r="M280" s="105">
        <f>K280-L280</f>
        <v>0</v>
      </c>
      <c r="N280" s="105">
        <f>'要綱様式1-2'!Y275</f>
        <v>0</v>
      </c>
      <c r="O280" s="105">
        <f>ROUNDDOWN(MIN(M280:N280)*1/2,0)</f>
        <v>0</v>
      </c>
      <c r="P280" s="129"/>
      <c r="Q280" s="136"/>
      <c r="R280" s="150"/>
      <c r="S280" s="163" t="s">
        <v>7294</v>
      </c>
      <c r="T280" s="178"/>
      <c r="U280" s="178"/>
      <c r="V280" s="187" t="s">
        <v>2886</v>
      </c>
      <c r="W280" s="187"/>
      <c r="X280" s="189" t="s">
        <v>7258</v>
      </c>
      <c r="Y280" s="189"/>
      <c r="Z280" s="191"/>
      <c r="AA280" s="191"/>
      <c r="AB280" s="189" t="s">
        <v>7259</v>
      </c>
      <c r="AC280" s="189"/>
      <c r="AD280" s="191"/>
      <c r="AE280" s="191"/>
      <c r="AF280" s="200" t="s">
        <v>4755</v>
      </c>
    </row>
    <row r="281" spans="1:33" ht="13.5" hidden="1" customHeight="1">
      <c r="A281" s="30"/>
      <c r="B281" s="57"/>
      <c r="C281" s="69" t="s">
        <v>2812</v>
      </c>
      <c r="D281" s="72"/>
      <c r="E281" s="72"/>
      <c r="F281" s="83"/>
      <c r="G281" s="61" t="str">
        <f>'要綱様式1-2'!Q276</f>
        <v/>
      </c>
      <c r="H281" s="61"/>
      <c r="I281" s="61"/>
      <c r="J281" s="91"/>
      <c r="K281" s="106">
        <f>'要綱様式1-2'!Y276</f>
        <v>0</v>
      </c>
      <c r="L281" s="119">
        <v>0</v>
      </c>
      <c r="M281" s="103">
        <f>K281-L281</f>
        <v>0</v>
      </c>
      <c r="N281" s="106">
        <f>'要綱様式1-2'!Y276</f>
        <v>0</v>
      </c>
      <c r="O281" s="106">
        <f>IF(G281="連携コース",ROUNDDOWN(MIN(M281:N281)*2/3,0),ROUNDDOWN(MIN(M281:N281)*1/2,0))</f>
        <v>0</v>
      </c>
      <c r="P281" s="103"/>
      <c r="Q281" s="140">
        <f>IF(G281="連携コース",Z280*400000+AD280*200000+AA281*2/3,Z280*300000+AD280*150000+AA281*1/2)</f>
        <v>0</v>
      </c>
      <c r="R281" s="153">
        <f>MIN(O281:Q281)</f>
        <v>0</v>
      </c>
      <c r="S281" s="164" t="s">
        <v>2251</v>
      </c>
      <c r="T281" s="179"/>
      <c r="U281" s="179"/>
      <c r="V281" s="188" t="s">
        <v>2886</v>
      </c>
      <c r="W281" s="188"/>
      <c r="X281" s="190" t="s">
        <v>5189</v>
      </c>
      <c r="Y281" s="190"/>
      <c r="Z281" s="190"/>
      <c r="AA281" s="192"/>
      <c r="AB281" s="192"/>
      <c r="AC281" s="192"/>
      <c r="AD281" s="192"/>
      <c r="AE281" s="193" t="s">
        <v>7277</v>
      </c>
      <c r="AF281" s="201"/>
    </row>
    <row r="282" spans="1:33" ht="13.5" hidden="1" customHeight="1">
      <c r="A282" s="34"/>
      <c r="B282" s="54" t="s">
        <v>475</v>
      </c>
      <c r="C282" s="67" t="str">
        <f>IF('要綱様式1-2'!A277="","",'要綱様式1-2'!A277)</f>
        <v/>
      </c>
      <c r="D282" s="67"/>
      <c r="E282" s="67"/>
      <c r="F282" s="67"/>
      <c r="G282" s="67"/>
      <c r="H282" s="67"/>
      <c r="I282" s="67"/>
      <c r="J282" s="94"/>
      <c r="K282" s="106">
        <f>K283+K287</f>
        <v>0</v>
      </c>
      <c r="L282" s="106">
        <f>L283+L287</f>
        <v>0</v>
      </c>
      <c r="M282" s="106">
        <f>M283+M287</f>
        <v>0</v>
      </c>
      <c r="N282" s="106">
        <f>N283+N287</f>
        <v>0</v>
      </c>
      <c r="O282" s="106">
        <f>O283+O287</f>
        <v>0</v>
      </c>
      <c r="P282" s="106"/>
      <c r="Q282" s="134"/>
      <c r="R282" s="102">
        <f>R283+R287</f>
        <v>0</v>
      </c>
      <c r="S282" s="166"/>
      <c r="T282" s="181"/>
      <c r="U282" s="181"/>
      <c r="V282" s="181"/>
      <c r="W282" s="181"/>
      <c r="X282" s="181"/>
      <c r="Y282" s="181"/>
      <c r="Z282" s="181"/>
      <c r="AA282" s="181"/>
      <c r="AB282" s="181"/>
      <c r="AC282" s="181"/>
      <c r="AD282" s="181"/>
      <c r="AE282" s="181"/>
      <c r="AF282" s="203"/>
    </row>
    <row r="283" spans="1:33" ht="13.5" hidden="1" customHeight="1">
      <c r="A283" s="31"/>
      <c r="B283" s="55"/>
      <c r="C283" s="68" t="s">
        <v>7275</v>
      </c>
      <c r="D283" s="67"/>
      <c r="E283" s="67"/>
      <c r="F283" s="67"/>
      <c r="G283" s="67"/>
      <c r="H283" s="67"/>
      <c r="I283" s="67"/>
      <c r="J283" s="94"/>
      <c r="K283" s="103">
        <f>SUM(K284:K286)</f>
        <v>0</v>
      </c>
      <c r="L283" s="103">
        <f>SUM(L284:L286)</f>
        <v>0</v>
      </c>
      <c r="M283" s="103">
        <f>SUM(M284:M286)</f>
        <v>0</v>
      </c>
      <c r="N283" s="103">
        <f>SUM(N284:N286)</f>
        <v>0</v>
      </c>
      <c r="O283" s="103">
        <f>SUM(O284:O286)</f>
        <v>0</v>
      </c>
      <c r="P283" s="103"/>
      <c r="Q283" s="134"/>
      <c r="R283" s="103">
        <f>ROUNDDOWN(SUM(R284:R286),-3)</f>
        <v>0</v>
      </c>
      <c r="S283" s="168"/>
      <c r="T283" s="183"/>
      <c r="U283" s="183"/>
      <c r="V283" s="183"/>
      <c r="W283" s="183"/>
      <c r="X283" s="183"/>
      <c r="Y283" s="183"/>
      <c r="Z283" s="183"/>
      <c r="AA283" s="183"/>
      <c r="AB283" s="183"/>
      <c r="AC283" s="183"/>
      <c r="AD283" s="183"/>
      <c r="AE283" s="183"/>
      <c r="AF283" s="205"/>
      <c r="AG283" s="209"/>
    </row>
    <row r="284" spans="1:33" ht="13.5" hidden="1" customHeight="1">
      <c r="A284" s="31"/>
      <c r="B284" s="55"/>
      <c r="C284" s="46" t="s">
        <v>6434</v>
      </c>
      <c r="D284" s="63"/>
      <c r="E284" s="63"/>
      <c r="F284" s="79"/>
      <c r="G284" s="85" t="s">
        <v>7274</v>
      </c>
      <c r="H284" s="85"/>
      <c r="I284" s="85"/>
      <c r="J284" s="89"/>
      <c r="K284" s="104">
        <f>'要綱様式1-2'!R279</f>
        <v>0</v>
      </c>
      <c r="L284" s="114">
        <v>0</v>
      </c>
      <c r="M284" s="104">
        <f>K284-L284</f>
        <v>0</v>
      </c>
      <c r="N284" s="104">
        <f>'要綱様式1-2'!Y279</f>
        <v>0</v>
      </c>
      <c r="O284" s="125">
        <f>ROUNDDOWN(MIN(M284:N284)*2/3,0)</f>
        <v>0</v>
      </c>
      <c r="P284" s="128">
        <f>SUM(O284:O285)</f>
        <v>0</v>
      </c>
      <c r="Q284" s="135">
        <f>IFERROR(VLOOKUP('要綱様式1-2'!B277,リンク先!$C$6:$D$8,2,FALSE),0)</f>
        <v>0</v>
      </c>
      <c r="R284" s="149">
        <f>MIN(P284:Q285)</f>
        <v>0</v>
      </c>
      <c r="S284" s="162"/>
      <c r="T284" s="177"/>
      <c r="U284" s="177"/>
      <c r="V284" s="177"/>
      <c r="W284" s="177"/>
      <c r="X284" s="177"/>
      <c r="Y284" s="177"/>
      <c r="Z284" s="177"/>
      <c r="AA284" s="177"/>
      <c r="AB284" s="177"/>
      <c r="AC284" s="177"/>
      <c r="AD284" s="177"/>
      <c r="AE284" s="177"/>
      <c r="AF284" s="199"/>
      <c r="AG284" s="209"/>
    </row>
    <row r="285" spans="1:33" ht="13.5" hidden="1" customHeight="1">
      <c r="A285" s="31"/>
      <c r="B285" s="55"/>
      <c r="C285" s="50"/>
      <c r="D285" s="65"/>
      <c r="E285" s="65"/>
      <c r="F285" s="81"/>
      <c r="G285" s="86" t="s">
        <v>1395</v>
      </c>
      <c r="H285" s="86"/>
      <c r="I285" s="86"/>
      <c r="J285" s="90"/>
      <c r="K285" s="105">
        <f>'要綱様式1-2'!R280</f>
        <v>0</v>
      </c>
      <c r="L285" s="115">
        <v>0</v>
      </c>
      <c r="M285" s="105">
        <f>K285-L285</f>
        <v>0</v>
      </c>
      <c r="N285" s="105">
        <f>'要綱様式1-2'!Y280</f>
        <v>0</v>
      </c>
      <c r="O285" s="105">
        <f>ROUNDDOWN(MIN(M285:N285)*1/2,0)</f>
        <v>0</v>
      </c>
      <c r="P285" s="129"/>
      <c r="Q285" s="136"/>
      <c r="R285" s="150"/>
      <c r="S285" s="162"/>
      <c r="T285" s="177"/>
      <c r="U285" s="177"/>
      <c r="V285" s="177"/>
      <c r="W285" s="177"/>
      <c r="X285" s="177"/>
      <c r="Y285" s="177"/>
      <c r="Z285" s="177"/>
      <c r="AA285" s="177"/>
      <c r="AB285" s="177"/>
      <c r="AC285" s="177"/>
      <c r="AD285" s="177"/>
      <c r="AE285" s="177"/>
      <c r="AF285" s="199"/>
      <c r="AG285" s="209"/>
    </row>
    <row r="286" spans="1:33" ht="13.5" hidden="1" customHeight="1">
      <c r="A286" s="31"/>
      <c r="B286" s="56"/>
      <c r="C286" s="69" t="s">
        <v>2812</v>
      </c>
      <c r="D286" s="72"/>
      <c r="E286" s="72"/>
      <c r="F286" s="83"/>
      <c r="G286" s="61" t="str">
        <f>'要綱様式1-2'!Q281</f>
        <v/>
      </c>
      <c r="H286" s="61"/>
      <c r="I286" s="61"/>
      <c r="J286" s="91"/>
      <c r="K286" s="105">
        <f>'要綱様式1-2'!R281</f>
        <v>0</v>
      </c>
      <c r="L286" s="115">
        <v>0</v>
      </c>
      <c r="M286" s="105">
        <f>K286-L286</f>
        <v>0</v>
      </c>
      <c r="N286" s="105">
        <f>'要綱様式1-2'!Y281</f>
        <v>0</v>
      </c>
      <c r="O286" s="105">
        <f>ROUNDDOWN(MIN(M286:N286)*1/2,0)</f>
        <v>0</v>
      </c>
      <c r="P286" s="130"/>
      <c r="Q286" s="136">
        <f>Z290*300000+AD290*150000+AA291*1/2</f>
        <v>0</v>
      </c>
      <c r="R286" s="150">
        <f>MIN(O286:Q286)</f>
        <v>0</v>
      </c>
      <c r="S286" s="162"/>
      <c r="T286" s="177"/>
      <c r="U286" s="177"/>
      <c r="V286" s="177"/>
      <c r="W286" s="177"/>
      <c r="X286" s="177"/>
      <c r="Y286" s="177"/>
      <c r="Z286" s="177"/>
      <c r="AA286" s="177"/>
      <c r="AB286" s="177"/>
      <c r="AC286" s="177"/>
      <c r="AD286" s="177"/>
      <c r="AE286" s="177"/>
      <c r="AF286" s="199"/>
      <c r="AG286" s="209"/>
    </row>
    <row r="287" spans="1:33" ht="13.5" hidden="1" customHeight="1">
      <c r="A287" s="31"/>
      <c r="B287" s="56"/>
      <c r="C287" s="68" t="s">
        <v>7276</v>
      </c>
      <c r="D287" s="67"/>
      <c r="E287" s="67"/>
      <c r="F287" s="67"/>
      <c r="G287" s="67"/>
      <c r="H287" s="67"/>
      <c r="I287" s="67"/>
      <c r="J287" s="94"/>
      <c r="K287" s="106">
        <f>SUM(K288:K291)</f>
        <v>0</v>
      </c>
      <c r="L287" s="106">
        <f>SUM(L288:L291)</f>
        <v>0</v>
      </c>
      <c r="M287" s="106">
        <f>SUM(M288:M291)</f>
        <v>0</v>
      </c>
      <c r="N287" s="106">
        <f>SUM(N288:N291)</f>
        <v>0</v>
      </c>
      <c r="O287" s="106">
        <f>SUM(O288:O291)</f>
        <v>0</v>
      </c>
      <c r="P287" s="103"/>
      <c r="Q287" s="134"/>
      <c r="R287" s="106">
        <f>ROUNDDOWN(SUM(R288:R291),-3)</f>
        <v>0</v>
      </c>
      <c r="S287" s="162"/>
      <c r="T287" s="177"/>
      <c r="U287" s="177"/>
      <c r="V287" s="177"/>
      <c r="W287" s="177"/>
      <c r="X287" s="177"/>
      <c r="Y287" s="177"/>
      <c r="Z287" s="177"/>
      <c r="AA287" s="177"/>
      <c r="AB287" s="177"/>
      <c r="AC287" s="177"/>
      <c r="AD287" s="177"/>
      <c r="AE287" s="177"/>
      <c r="AF287" s="199"/>
    </row>
    <row r="288" spans="1:33" ht="13.5" hidden="1" customHeight="1">
      <c r="A288" s="30"/>
      <c r="B288" s="56"/>
      <c r="C288" s="46" t="s">
        <v>6434</v>
      </c>
      <c r="D288" s="63"/>
      <c r="E288" s="63"/>
      <c r="F288" s="79"/>
      <c r="G288" s="85" t="s">
        <v>6257</v>
      </c>
      <c r="H288" s="85"/>
      <c r="I288" s="85"/>
      <c r="J288" s="89"/>
      <c r="K288" s="107">
        <f>'要綱様式1-2'!Y283</f>
        <v>0</v>
      </c>
      <c r="L288" s="116">
        <v>0</v>
      </c>
      <c r="M288" s="107">
        <f>K288-L288</f>
        <v>0</v>
      </c>
      <c r="N288" s="107">
        <f>'要綱様式1-2'!Y283</f>
        <v>0</v>
      </c>
      <c r="O288" s="107">
        <f>ROUNDDOWN(MIN(M288:N288)*3/4,0)</f>
        <v>0</v>
      </c>
      <c r="P288" s="128">
        <f>SUM(O288:O290)</f>
        <v>0</v>
      </c>
      <c r="Q288" s="135">
        <f>IFERROR(VLOOKUP('要綱様式1-2'!B277,リンク先!$C$3:$D$5,2,FALSE),0)</f>
        <v>0</v>
      </c>
      <c r="R288" s="149">
        <f>MIN(P288:Q290)</f>
        <v>0</v>
      </c>
      <c r="S288" s="162"/>
      <c r="T288" s="177"/>
      <c r="U288" s="177"/>
      <c r="V288" s="177"/>
      <c r="W288" s="177"/>
      <c r="X288" s="177"/>
      <c r="Y288" s="177"/>
      <c r="Z288" s="177"/>
      <c r="AA288" s="177"/>
      <c r="AB288" s="177"/>
      <c r="AC288" s="177"/>
      <c r="AD288" s="177"/>
      <c r="AE288" s="177"/>
      <c r="AF288" s="199"/>
    </row>
    <row r="289" spans="1:33" ht="13.5" hidden="1" customHeight="1">
      <c r="A289" s="30"/>
      <c r="B289" s="56"/>
      <c r="C289" s="49"/>
      <c r="D289" s="64"/>
      <c r="E289" s="64"/>
      <c r="F289" s="80"/>
      <c r="G289" s="87" t="s">
        <v>7274</v>
      </c>
      <c r="H289" s="87"/>
      <c r="I289" s="87"/>
      <c r="J289" s="92"/>
      <c r="K289" s="108">
        <f>'要綱様式1-2'!Y284</f>
        <v>0</v>
      </c>
      <c r="L289" s="117">
        <v>0</v>
      </c>
      <c r="M289" s="107">
        <f>K289-L289</f>
        <v>0</v>
      </c>
      <c r="N289" s="107">
        <f>'要綱様式1-2'!Y284</f>
        <v>0</v>
      </c>
      <c r="O289" s="108">
        <f>ROUNDDOWN(MIN(M289:N289)*2/3,0)</f>
        <v>0</v>
      </c>
      <c r="P289" s="131"/>
      <c r="Q289" s="137"/>
      <c r="R289" s="151"/>
      <c r="S289" s="162"/>
      <c r="T289" s="177"/>
      <c r="U289" s="177"/>
      <c r="V289" s="177"/>
      <c r="W289" s="177"/>
      <c r="X289" s="177"/>
      <c r="Y289" s="177"/>
      <c r="Z289" s="177"/>
      <c r="AA289" s="177"/>
      <c r="AB289" s="177"/>
      <c r="AC289" s="177"/>
      <c r="AD289" s="177"/>
      <c r="AE289" s="177"/>
      <c r="AF289" s="199"/>
      <c r="AG289" s="209"/>
    </row>
    <row r="290" spans="1:33" ht="13.5" hidden="1" customHeight="1">
      <c r="A290" s="30"/>
      <c r="B290" s="56"/>
      <c r="C290" s="70"/>
      <c r="D290" s="73"/>
      <c r="E290" s="73"/>
      <c r="F290" s="84"/>
      <c r="G290" s="88" t="s">
        <v>1395</v>
      </c>
      <c r="H290" s="88"/>
      <c r="I290" s="88"/>
      <c r="J290" s="93"/>
      <c r="K290" s="105">
        <f>'要綱様式1-2'!Y285</f>
        <v>0</v>
      </c>
      <c r="L290" s="118">
        <v>0</v>
      </c>
      <c r="M290" s="105">
        <f>K290-L290</f>
        <v>0</v>
      </c>
      <c r="N290" s="105">
        <f>'要綱様式1-2'!Y285</f>
        <v>0</v>
      </c>
      <c r="O290" s="105">
        <f>ROUNDDOWN(MIN(M290:N290)*1/2,0)</f>
        <v>0</v>
      </c>
      <c r="P290" s="129"/>
      <c r="Q290" s="136"/>
      <c r="R290" s="150"/>
      <c r="S290" s="163" t="s">
        <v>7294</v>
      </c>
      <c r="T290" s="178"/>
      <c r="U290" s="178"/>
      <c r="V290" s="187" t="s">
        <v>2886</v>
      </c>
      <c r="W290" s="187"/>
      <c r="X290" s="189" t="s">
        <v>7258</v>
      </c>
      <c r="Y290" s="189"/>
      <c r="Z290" s="191"/>
      <c r="AA290" s="191"/>
      <c r="AB290" s="189" t="s">
        <v>7259</v>
      </c>
      <c r="AC290" s="189"/>
      <c r="AD290" s="191"/>
      <c r="AE290" s="191"/>
      <c r="AF290" s="200" t="s">
        <v>4755</v>
      </c>
    </row>
    <row r="291" spans="1:33" ht="13.5" hidden="1" customHeight="1">
      <c r="A291" s="30"/>
      <c r="B291" s="57"/>
      <c r="C291" s="69" t="s">
        <v>2812</v>
      </c>
      <c r="D291" s="72"/>
      <c r="E291" s="72"/>
      <c r="F291" s="83"/>
      <c r="G291" s="61" t="str">
        <f>'要綱様式1-2'!Q286</f>
        <v/>
      </c>
      <c r="H291" s="61"/>
      <c r="I291" s="61"/>
      <c r="J291" s="91"/>
      <c r="K291" s="106">
        <f>'要綱様式1-2'!Y286</f>
        <v>0</v>
      </c>
      <c r="L291" s="119">
        <v>0</v>
      </c>
      <c r="M291" s="103">
        <f>K291-L291</f>
        <v>0</v>
      </c>
      <c r="N291" s="106">
        <f>'要綱様式1-2'!Y286</f>
        <v>0</v>
      </c>
      <c r="O291" s="106">
        <f>IF(G291="連携コース",ROUNDDOWN(MIN(M291:N291)*2/3,0),ROUNDDOWN(MIN(M291:N291)*1/2,0))</f>
        <v>0</v>
      </c>
      <c r="P291" s="103"/>
      <c r="Q291" s="140">
        <f>IF(G291="連携コース",Z290*400000+AD290*200000+AA291*2/3,Z290*300000+AD290*150000+AA291*1/2)</f>
        <v>0</v>
      </c>
      <c r="R291" s="153">
        <f>MIN(O291:Q291)</f>
        <v>0</v>
      </c>
      <c r="S291" s="164" t="s">
        <v>2251</v>
      </c>
      <c r="T291" s="179"/>
      <c r="U291" s="179"/>
      <c r="V291" s="188" t="s">
        <v>2886</v>
      </c>
      <c r="W291" s="188"/>
      <c r="X291" s="190" t="s">
        <v>5189</v>
      </c>
      <c r="Y291" s="190"/>
      <c r="Z291" s="190"/>
      <c r="AA291" s="192"/>
      <c r="AB291" s="192"/>
      <c r="AC291" s="192"/>
      <c r="AD291" s="192"/>
      <c r="AE291" s="193" t="s">
        <v>7277</v>
      </c>
      <c r="AF291" s="201"/>
    </row>
    <row r="292" spans="1:33" ht="13.5" hidden="1" customHeight="1">
      <c r="A292" s="34"/>
      <c r="B292" s="54" t="s">
        <v>7271</v>
      </c>
      <c r="C292" s="67" t="str">
        <f>IF('要綱様式1-2'!A287="","",'要綱様式1-2'!A287)</f>
        <v/>
      </c>
      <c r="D292" s="67"/>
      <c r="E292" s="67"/>
      <c r="F292" s="67"/>
      <c r="G292" s="67"/>
      <c r="H292" s="67"/>
      <c r="I292" s="67"/>
      <c r="J292" s="94"/>
      <c r="K292" s="106">
        <f>K293+K297</f>
        <v>0</v>
      </c>
      <c r="L292" s="106">
        <f>L293+L297</f>
        <v>0</v>
      </c>
      <c r="M292" s="106">
        <f>M293+M297</f>
        <v>0</v>
      </c>
      <c r="N292" s="106">
        <f>N293+N297</f>
        <v>0</v>
      </c>
      <c r="O292" s="106">
        <f>O293+O297</f>
        <v>0</v>
      </c>
      <c r="P292" s="106"/>
      <c r="Q292" s="134"/>
      <c r="R292" s="102">
        <f>R293+R297</f>
        <v>0</v>
      </c>
      <c r="S292" s="166"/>
      <c r="T292" s="181"/>
      <c r="U292" s="181"/>
      <c r="V292" s="181"/>
      <c r="W292" s="181"/>
      <c r="X292" s="181"/>
      <c r="Y292" s="181"/>
      <c r="Z292" s="181"/>
      <c r="AA292" s="181"/>
      <c r="AB292" s="181"/>
      <c r="AC292" s="181"/>
      <c r="AD292" s="181"/>
      <c r="AE292" s="181"/>
      <c r="AF292" s="203"/>
    </row>
    <row r="293" spans="1:33" ht="13.5" hidden="1" customHeight="1">
      <c r="A293" s="31"/>
      <c r="B293" s="55"/>
      <c r="C293" s="68" t="s">
        <v>7275</v>
      </c>
      <c r="D293" s="67"/>
      <c r="E293" s="67"/>
      <c r="F293" s="67"/>
      <c r="G293" s="67"/>
      <c r="H293" s="67"/>
      <c r="I293" s="67"/>
      <c r="J293" s="94"/>
      <c r="K293" s="103">
        <f>SUM(K294:K296)</f>
        <v>0</v>
      </c>
      <c r="L293" s="103">
        <f>SUM(L294:L296)</f>
        <v>0</v>
      </c>
      <c r="M293" s="103">
        <f>SUM(M294:M296)</f>
        <v>0</v>
      </c>
      <c r="N293" s="103">
        <f>SUM(N294:N296)</f>
        <v>0</v>
      </c>
      <c r="O293" s="103">
        <f>SUM(O294:O296)</f>
        <v>0</v>
      </c>
      <c r="P293" s="103"/>
      <c r="Q293" s="134"/>
      <c r="R293" s="103">
        <f>ROUNDDOWN(SUM(R294:R296),-3)</f>
        <v>0</v>
      </c>
      <c r="S293" s="168"/>
      <c r="T293" s="183"/>
      <c r="U293" s="183"/>
      <c r="V293" s="183"/>
      <c r="W293" s="183"/>
      <c r="X293" s="183"/>
      <c r="Y293" s="183"/>
      <c r="Z293" s="183"/>
      <c r="AA293" s="183"/>
      <c r="AB293" s="183"/>
      <c r="AC293" s="183"/>
      <c r="AD293" s="183"/>
      <c r="AE293" s="183"/>
      <c r="AF293" s="205"/>
      <c r="AG293" s="209"/>
    </row>
    <row r="294" spans="1:33" ht="13.5" hidden="1" customHeight="1">
      <c r="A294" s="31"/>
      <c r="B294" s="55"/>
      <c r="C294" s="46" t="s">
        <v>6434</v>
      </c>
      <c r="D294" s="63"/>
      <c r="E294" s="63"/>
      <c r="F294" s="79"/>
      <c r="G294" s="85" t="s">
        <v>7274</v>
      </c>
      <c r="H294" s="85"/>
      <c r="I294" s="85"/>
      <c r="J294" s="89"/>
      <c r="K294" s="104">
        <f>'要綱様式1-2'!R289</f>
        <v>0</v>
      </c>
      <c r="L294" s="114">
        <v>0</v>
      </c>
      <c r="M294" s="104">
        <f>K294-L294</f>
        <v>0</v>
      </c>
      <c r="N294" s="104">
        <f>'要綱様式1-2'!Y289</f>
        <v>0</v>
      </c>
      <c r="O294" s="125">
        <f>ROUNDDOWN(MIN(M294:N294)*2/3,0)</f>
        <v>0</v>
      </c>
      <c r="P294" s="128">
        <f>SUM(O294:O295)</f>
        <v>0</v>
      </c>
      <c r="Q294" s="135">
        <f>IFERROR(VLOOKUP('要綱様式1-2'!B287,リンク先!$C$6:$D$8,2,FALSE),0)</f>
        <v>0</v>
      </c>
      <c r="R294" s="149">
        <f>MIN(P294:Q295)</f>
        <v>0</v>
      </c>
      <c r="S294" s="162"/>
      <c r="T294" s="177"/>
      <c r="U294" s="177"/>
      <c r="V294" s="177"/>
      <c r="W294" s="177"/>
      <c r="X294" s="177"/>
      <c r="Y294" s="177"/>
      <c r="Z294" s="177"/>
      <c r="AA294" s="177"/>
      <c r="AB294" s="177"/>
      <c r="AC294" s="177"/>
      <c r="AD294" s="177"/>
      <c r="AE294" s="177"/>
      <c r="AF294" s="199"/>
      <c r="AG294" s="209"/>
    </row>
    <row r="295" spans="1:33" ht="13.5" hidden="1" customHeight="1">
      <c r="A295" s="31"/>
      <c r="B295" s="55"/>
      <c r="C295" s="50"/>
      <c r="D295" s="65"/>
      <c r="E295" s="65"/>
      <c r="F295" s="81"/>
      <c r="G295" s="86" t="s">
        <v>1395</v>
      </c>
      <c r="H295" s="86"/>
      <c r="I295" s="86"/>
      <c r="J295" s="90"/>
      <c r="K295" s="105">
        <f>'要綱様式1-2'!R290</f>
        <v>0</v>
      </c>
      <c r="L295" s="115">
        <v>0</v>
      </c>
      <c r="M295" s="105">
        <f>K295-L295</f>
        <v>0</v>
      </c>
      <c r="N295" s="105">
        <f>'要綱様式1-2'!Y290</f>
        <v>0</v>
      </c>
      <c r="O295" s="105">
        <f>ROUNDDOWN(MIN(M295:N295)*1/2,0)</f>
        <v>0</v>
      </c>
      <c r="P295" s="129"/>
      <c r="Q295" s="136"/>
      <c r="R295" s="150"/>
      <c r="S295" s="162"/>
      <c r="T295" s="177"/>
      <c r="U295" s="177"/>
      <c r="V295" s="177"/>
      <c r="W295" s="177"/>
      <c r="X295" s="177"/>
      <c r="Y295" s="177"/>
      <c r="Z295" s="177"/>
      <c r="AA295" s="177"/>
      <c r="AB295" s="177"/>
      <c r="AC295" s="177"/>
      <c r="AD295" s="177"/>
      <c r="AE295" s="177"/>
      <c r="AF295" s="199"/>
      <c r="AG295" s="209"/>
    </row>
    <row r="296" spans="1:33" ht="13.5" hidden="1" customHeight="1">
      <c r="A296" s="31"/>
      <c r="B296" s="56"/>
      <c r="C296" s="69" t="s">
        <v>2812</v>
      </c>
      <c r="D296" s="72"/>
      <c r="E296" s="72"/>
      <c r="F296" s="83"/>
      <c r="G296" s="61" t="str">
        <f>'要綱様式1-2'!Q291</f>
        <v/>
      </c>
      <c r="H296" s="61"/>
      <c r="I296" s="61"/>
      <c r="J296" s="91"/>
      <c r="K296" s="105">
        <f>'要綱様式1-2'!R291</f>
        <v>0</v>
      </c>
      <c r="L296" s="115">
        <v>0</v>
      </c>
      <c r="M296" s="105">
        <f>K296-L296</f>
        <v>0</v>
      </c>
      <c r="N296" s="105">
        <f>'要綱様式1-2'!Y291</f>
        <v>0</v>
      </c>
      <c r="O296" s="105">
        <f>ROUNDDOWN(MIN(M296:N296)*1/2,0)</f>
        <v>0</v>
      </c>
      <c r="P296" s="130"/>
      <c r="Q296" s="136">
        <f>Z300*300000+AD300*150000+AA301*1/2</f>
        <v>0</v>
      </c>
      <c r="R296" s="150">
        <f>MIN(O296:Q296)</f>
        <v>0</v>
      </c>
      <c r="S296" s="162"/>
      <c r="T296" s="177"/>
      <c r="U296" s="177"/>
      <c r="V296" s="177"/>
      <c r="W296" s="177"/>
      <c r="X296" s="177"/>
      <c r="Y296" s="177"/>
      <c r="Z296" s="177"/>
      <c r="AA296" s="177"/>
      <c r="AB296" s="177"/>
      <c r="AC296" s="177"/>
      <c r="AD296" s="177"/>
      <c r="AE296" s="177"/>
      <c r="AF296" s="199"/>
      <c r="AG296" s="209"/>
    </row>
    <row r="297" spans="1:33" ht="13.5" hidden="1" customHeight="1">
      <c r="A297" s="31"/>
      <c r="B297" s="56"/>
      <c r="C297" s="68" t="s">
        <v>7276</v>
      </c>
      <c r="D297" s="67"/>
      <c r="E297" s="67"/>
      <c r="F297" s="67"/>
      <c r="G297" s="67"/>
      <c r="H297" s="67"/>
      <c r="I297" s="67"/>
      <c r="J297" s="94"/>
      <c r="K297" s="106">
        <f>SUM(K298:K301)</f>
        <v>0</v>
      </c>
      <c r="L297" s="106">
        <f>SUM(L298:L301)</f>
        <v>0</v>
      </c>
      <c r="M297" s="106">
        <f>SUM(M298:M301)</f>
        <v>0</v>
      </c>
      <c r="N297" s="106">
        <f>SUM(N298:N301)</f>
        <v>0</v>
      </c>
      <c r="O297" s="106">
        <f>SUM(O298:O301)</f>
        <v>0</v>
      </c>
      <c r="P297" s="103"/>
      <c r="Q297" s="134"/>
      <c r="R297" s="106">
        <f>ROUNDDOWN(SUM(R298:R301),-3)</f>
        <v>0</v>
      </c>
      <c r="S297" s="162"/>
      <c r="T297" s="177"/>
      <c r="U297" s="177"/>
      <c r="V297" s="177"/>
      <c r="W297" s="177"/>
      <c r="X297" s="177"/>
      <c r="Y297" s="177"/>
      <c r="Z297" s="177"/>
      <c r="AA297" s="177"/>
      <c r="AB297" s="177"/>
      <c r="AC297" s="177"/>
      <c r="AD297" s="177"/>
      <c r="AE297" s="177"/>
      <c r="AF297" s="199"/>
    </row>
    <row r="298" spans="1:33" ht="13.5" hidden="1" customHeight="1">
      <c r="A298" s="30"/>
      <c r="B298" s="56"/>
      <c r="C298" s="46" t="s">
        <v>6434</v>
      </c>
      <c r="D298" s="63"/>
      <c r="E298" s="63"/>
      <c r="F298" s="79"/>
      <c r="G298" s="85" t="s">
        <v>6257</v>
      </c>
      <c r="H298" s="85"/>
      <c r="I298" s="85"/>
      <c r="J298" s="89"/>
      <c r="K298" s="107">
        <f>'要綱様式1-2'!Y293</f>
        <v>0</v>
      </c>
      <c r="L298" s="116">
        <v>0</v>
      </c>
      <c r="M298" s="107">
        <f>K298-L298</f>
        <v>0</v>
      </c>
      <c r="N298" s="107">
        <f>'要綱様式1-2'!Y293</f>
        <v>0</v>
      </c>
      <c r="O298" s="107">
        <f>ROUNDDOWN(MIN(M298:N298)*3/4,0)</f>
        <v>0</v>
      </c>
      <c r="P298" s="128">
        <f>SUM(O298:O300)</f>
        <v>0</v>
      </c>
      <c r="Q298" s="135">
        <f>IFERROR(VLOOKUP('要綱様式1-2'!B287,リンク先!$C$3:$D$5,2,FALSE),0)</f>
        <v>0</v>
      </c>
      <c r="R298" s="149">
        <f>MIN(P298:Q300)</f>
        <v>0</v>
      </c>
      <c r="S298" s="162"/>
      <c r="T298" s="177"/>
      <c r="U298" s="177"/>
      <c r="V298" s="177"/>
      <c r="W298" s="177"/>
      <c r="X298" s="177"/>
      <c r="Y298" s="177"/>
      <c r="Z298" s="177"/>
      <c r="AA298" s="177"/>
      <c r="AB298" s="177"/>
      <c r="AC298" s="177"/>
      <c r="AD298" s="177"/>
      <c r="AE298" s="177"/>
      <c r="AF298" s="199"/>
    </row>
    <row r="299" spans="1:33" ht="13.5" hidden="1" customHeight="1">
      <c r="A299" s="30"/>
      <c r="B299" s="56"/>
      <c r="C299" s="49"/>
      <c r="D299" s="64"/>
      <c r="E299" s="64"/>
      <c r="F299" s="80"/>
      <c r="G299" s="87" t="s">
        <v>7274</v>
      </c>
      <c r="H299" s="87"/>
      <c r="I299" s="87"/>
      <c r="J299" s="92"/>
      <c r="K299" s="108">
        <f>'要綱様式1-2'!Y294</f>
        <v>0</v>
      </c>
      <c r="L299" s="117">
        <v>0</v>
      </c>
      <c r="M299" s="107">
        <f>K299-L299</f>
        <v>0</v>
      </c>
      <c r="N299" s="107">
        <f>'要綱様式1-2'!Y294</f>
        <v>0</v>
      </c>
      <c r="O299" s="108">
        <f>ROUNDDOWN(MIN(M299:N299)*2/3,0)</f>
        <v>0</v>
      </c>
      <c r="P299" s="131"/>
      <c r="Q299" s="137"/>
      <c r="R299" s="151"/>
      <c r="S299" s="162"/>
      <c r="T299" s="177"/>
      <c r="U299" s="177"/>
      <c r="V299" s="177"/>
      <c r="W299" s="177"/>
      <c r="X299" s="177"/>
      <c r="Y299" s="177"/>
      <c r="Z299" s="177"/>
      <c r="AA299" s="177"/>
      <c r="AB299" s="177"/>
      <c r="AC299" s="177"/>
      <c r="AD299" s="177"/>
      <c r="AE299" s="177"/>
      <c r="AF299" s="199"/>
      <c r="AG299" s="209"/>
    </row>
    <row r="300" spans="1:33" ht="13.5" hidden="1" customHeight="1">
      <c r="A300" s="30"/>
      <c r="B300" s="56"/>
      <c r="C300" s="70"/>
      <c r="D300" s="73"/>
      <c r="E300" s="73"/>
      <c r="F300" s="84"/>
      <c r="G300" s="88" t="s">
        <v>1395</v>
      </c>
      <c r="H300" s="88"/>
      <c r="I300" s="88"/>
      <c r="J300" s="93"/>
      <c r="K300" s="105">
        <f>'要綱様式1-2'!Y295</f>
        <v>0</v>
      </c>
      <c r="L300" s="118">
        <v>0</v>
      </c>
      <c r="M300" s="105">
        <f>K300-L300</f>
        <v>0</v>
      </c>
      <c r="N300" s="105">
        <f>'要綱様式1-2'!Y295</f>
        <v>0</v>
      </c>
      <c r="O300" s="105">
        <f>ROUNDDOWN(MIN(M300:N300)*1/2,0)</f>
        <v>0</v>
      </c>
      <c r="P300" s="129"/>
      <c r="Q300" s="136"/>
      <c r="R300" s="150"/>
      <c r="S300" s="163" t="s">
        <v>7294</v>
      </c>
      <c r="T300" s="178"/>
      <c r="U300" s="178"/>
      <c r="V300" s="187" t="s">
        <v>2886</v>
      </c>
      <c r="W300" s="187"/>
      <c r="X300" s="189" t="s">
        <v>7258</v>
      </c>
      <c r="Y300" s="189"/>
      <c r="Z300" s="191"/>
      <c r="AA300" s="191"/>
      <c r="AB300" s="189" t="s">
        <v>7259</v>
      </c>
      <c r="AC300" s="189"/>
      <c r="AD300" s="191"/>
      <c r="AE300" s="191"/>
      <c r="AF300" s="200" t="s">
        <v>4755</v>
      </c>
    </row>
    <row r="301" spans="1:33" ht="13.5" hidden="1" customHeight="1">
      <c r="A301" s="30"/>
      <c r="B301" s="57"/>
      <c r="C301" s="69" t="s">
        <v>2812</v>
      </c>
      <c r="D301" s="72"/>
      <c r="E301" s="72"/>
      <c r="F301" s="83"/>
      <c r="G301" s="61" t="str">
        <f>'要綱様式1-2'!Q296</f>
        <v/>
      </c>
      <c r="H301" s="61"/>
      <c r="I301" s="61"/>
      <c r="J301" s="91"/>
      <c r="K301" s="106">
        <f>'要綱様式1-2'!Y296</f>
        <v>0</v>
      </c>
      <c r="L301" s="119">
        <v>0</v>
      </c>
      <c r="M301" s="103">
        <f>K301-L301</f>
        <v>0</v>
      </c>
      <c r="N301" s="106">
        <f>'要綱様式1-2'!Y296</f>
        <v>0</v>
      </c>
      <c r="O301" s="106">
        <f>IF(G301="連携コース",ROUNDDOWN(MIN(M301:N301)*2/3,0),ROUNDDOWN(MIN(M301:N301)*1/2,0))</f>
        <v>0</v>
      </c>
      <c r="P301" s="103"/>
      <c r="Q301" s="140">
        <f>IF(G301="連携コース",Z300*400000+AD300*200000+AA301*2/3,Z300*300000+AD300*150000+AA301*1/2)</f>
        <v>0</v>
      </c>
      <c r="R301" s="153">
        <f>MIN(O301:Q301)</f>
        <v>0</v>
      </c>
      <c r="S301" s="164" t="s">
        <v>2251</v>
      </c>
      <c r="T301" s="179"/>
      <c r="U301" s="179"/>
      <c r="V301" s="188" t="s">
        <v>2886</v>
      </c>
      <c r="W301" s="188"/>
      <c r="X301" s="190" t="s">
        <v>5189</v>
      </c>
      <c r="Y301" s="190"/>
      <c r="Z301" s="190"/>
      <c r="AA301" s="192"/>
      <c r="AB301" s="192"/>
      <c r="AC301" s="192"/>
      <c r="AD301" s="192"/>
      <c r="AE301" s="193" t="s">
        <v>7277</v>
      </c>
      <c r="AF301" s="201"/>
    </row>
    <row r="302" spans="1:33" ht="13.5" hidden="1" customHeight="1">
      <c r="A302" s="34"/>
      <c r="B302" s="54" t="s">
        <v>7272</v>
      </c>
      <c r="C302" s="67" t="str">
        <f>IF('要綱様式1-2'!A297="","",'要綱様式1-2'!A297)</f>
        <v/>
      </c>
      <c r="D302" s="67"/>
      <c r="E302" s="67"/>
      <c r="F302" s="67"/>
      <c r="G302" s="67"/>
      <c r="H302" s="67"/>
      <c r="I302" s="67"/>
      <c r="J302" s="94"/>
      <c r="K302" s="102">
        <f>K303+K307</f>
        <v>0</v>
      </c>
      <c r="L302" s="102">
        <f>L303+L307</f>
        <v>0</v>
      </c>
      <c r="M302" s="102">
        <f>M303+M307</f>
        <v>0</v>
      </c>
      <c r="N302" s="102">
        <f>N303+N307</f>
        <v>0</v>
      </c>
      <c r="O302" s="102">
        <f>O303+O307</f>
        <v>0</v>
      </c>
      <c r="P302" s="102"/>
      <c r="Q302" s="133"/>
      <c r="R302" s="102">
        <f>R303+R307</f>
        <v>0</v>
      </c>
      <c r="S302" s="166"/>
      <c r="T302" s="181"/>
      <c r="U302" s="181"/>
      <c r="V302" s="181"/>
      <c r="W302" s="181"/>
      <c r="X302" s="181"/>
      <c r="Y302" s="181"/>
      <c r="Z302" s="181"/>
      <c r="AA302" s="181"/>
      <c r="AB302" s="181"/>
      <c r="AC302" s="181"/>
      <c r="AD302" s="181"/>
      <c r="AE302" s="181"/>
      <c r="AF302" s="203"/>
    </row>
    <row r="303" spans="1:33" ht="13.5" hidden="1" customHeight="1">
      <c r="A303" s="31"/>
      <c r="B303" s="55"/>
      <c r="C303" s="68" t="s">
        <v>7275</v>
      </c>
      <c r="D303" s="67"/>
      <c r="E303" s="67"/>
      <c r="F303" s="67"/>
      <c r="G303" s="67"/>
      <c r="H303" s="67"/>
      <c r="I303" s="67"/>
      <c r="J303" s="94"/>
      <c r="K303" s="103">
        <f>SUM(K304:K306)</f>
        <v>0</v>
      </c>
      <c r="L303" s="103">
        <f>SUM(L304:L306)</f>
        <v>0</v>
      </c>
      <c r="M303" s="103">
        <f>SUM(M304:M306)</f>
        <v>0</v>
      </c>
      <c r="N303" s="103">
        <f>SUM(N304:N306)</f>
        <v>0</v>
      </c>
      <c r="O303" s="103">
        <f>SUM(O304:O306)</f>
        <v>0</v>
      </c>
      <c r="P303" s="103"/>
      <c r="Q303" s="134"/>
      <c r="R303" s="103">
        <f>ROUNDDOWN(SUM(R304:R306),-3)</f>
        <v>0</v>
      </c>
      <c r="S303" s="168"/>
      <c r="T303" s="183"/>
      <c r="U303" s="183"/>
      <c r="V303" s="183"/>
      <c r="W303" s="183"/>
      <c r="X303" s="183"/>
      <c r="Y303" s="183"/>
      <c r="Z303" s="183"/>
      <c r="AA303" s="183"/>
      <c r="AB303" s="183"/>
      <c r="AC303" s="183"/>
      <c r="AD303" s="183"/>
      <c r="AE303" s="183"/>
      <c r="AF303" s="205"/>
      <c r="AG303" s="209"/>
    </row>
    <row r="304" spans="1:33" ht="13.5" hidden="1" customHeight="1">
      <c r="A304" s="31"/>
      <c r="B304" s="55"/>
      <c r="C304" s="46" t="s">
        <v>6434</v>
      </c>
      <c r="D304" s="63"/>
      <c r="E304" s="63"/>
      <c r="F304" s="79"/>
      <c r="G304" s="85" t="s">
        <v>7274</v>
      </c>
      <c r="H304" s="85"/>
      <c r="I304" s="85"/>
      <c r="J304" s="89"/>
      <c r="K304" s="104">
        <f>'要綱様式1-2'!R299</f>
        <v>0</v>
      </c>
      <c r="L304" s="114">
        <v>0</v>
      </c>
      <c r="M304" s="104">
        <f>K304-L304</f>
        <v>0</v>
      </c>
      <c r="N304" s="104">
        <f>'要綱様式1-2'!Y299</f>
        <v>0</v>
      </c>
      <c r="O304" s="125">
        <f>ROUNDDOWN(MIN(M304:N304)*2/3,0)</f>
        <v>0</v>
      </c>
      <c r="P304" s="128">
        <f>SUM(O304:O305)</f>
        <v>0</v>
      </c>
      <c r="Q304" s="135">
        <f>IFERROR(VLOOKUP('要綱様式1-2'!B297,リンク先!$C$6:$D$8,2,FALSE),0)</f>
        <v>0</v>
      </c>
      <c r="R304" s="149">
        <f>MIN(P304:Q305)</f>
        <v>0</v>
      </c>
      <c r="S304" s="162"/>
      <c r="T304" s="177"/>
      <c r="U304" s="177"/>
      <c r="V304" s="177"/>
      <c r="W304" s="177"/>
      <c r="X304" s="177"/>
      <c r="Y304" s="177"/>
      <c r="Z304" s="177"/>
      <c r="AA304" s="177"/>
      <c r="AB304" s="177"/>
      <c r="AC304" s="177"/>
      <c r="AD304" s="177"/>
      <c r="AE304" s="177"/>
      <c r="AF304" s="199"/>
      <c r="AG304" s="209"/>
    </row>
    <row r="305" spans="1:33" ht="13.5" hidden="1" customHeight="1">
      <c r="A305" s="31"/>
      <c r="B305" s="55"/>
      <c r="C305" s="50"/>
      <c r="D305" s="65"/>
      <c r="E305" s="65"/>
      <c r="F305" s="81"/>
      <c r="G305" s="86" t="s">
        <v>1395</v>
      </c>
      <c r="H305" s="86"/>
      <c r="I305" s="86"/>
      <c r="J305" s="90"/>
      <c r="K305" s="105">
        <f>'要綱様式1-2'!R300</f>
        <v>0</v>
      </c>
      <c r="L305" s="115">
        <v>0</v>
      </c>
      <c r="M305" s="105">
        <f>K305-L305</f>
        <v>0</v>
      </c>
      <c r="N305" s="105">
        <f>'要綱様式1-2'!Y300</f>
        <v>0</v>
      </c>
      <c r="O305" s="105">
        <f>ROUNDDOWN(MIN(M305:N305)*1/2,0)</f>
        <v>0</v>
      </c>
      <c r="P305" s="129"/>
      <c r="Q305" s="136"/>
      <c r="R305" s="150"/>
      <c r="S305" s="162"/>
      <c r="T305" s="177"/>
      <c r="U305" s="177"/>
      <c r="V305" s="177"/>
      <c r="W305" s="177"/>
      <c r="X305" s="177"/>
      <c r="Y305" s="177"/>
      <c r="Z305" s="177"/>
      <c r="AA305" s="177"/>
      <c r="AB305" s="177"/>
      <c r="AC305" s="177"/>
      <c r="AD305" s="177"/>
      <c r="AE305" s="177"/>
      <c r="AF305" s="199"/>
      <c r="AG305" s="209"/>
    </row>
    <row r="306" spans="1:33" ht="13.5" hidden="1" customHeight="1">
      <c r="A306" s="31"/>
      <c r="B306" s="56"/>
      <c r="C306" s="69" t="s">
        <v>2812</v>
      </c>
      <c r="D306" s="72"/>
      <c r="E306" s="72"/>
      <c r="F306" s="83"/>
      <c r="G306" s="61" t="str">
        <f>'要綱様式1-2'!Q301</f>
        <v/>
      </c>
      <c r="H306" s="61"/>
      <c r="I306" s="61"/>
      <c r="J306" s="91"/>
      <c r="K306" s="105">
        <f>'要綱様式1-2'!R301</f>
        <v>0</v>
      </c>
      <c r="L306" s="115">
        <v>0</v>
      </c>
      <c r="M306" s="105">
        <f>K306-L306</f>
        <v>0</v>
      </c>
      <c r="N306" s="105">
        <f>'要綱様式1-2'!Y301</f>
        <v>0</v>
      </c>
      <c r="O306" s="105">
        <f>ROUNDDOWN(MIN(M306:N306)*1/2,0)</f>
        <v>0</v>
      </c>
      <c r="P306" s="130"/>
      <c r="Q306" s="136">
        <f>Z310*300000+AD310*150000+AA311*1/2</f>
        <v>0</v>
      </c>
      <c r="R306" s="150">
        <f>MIN(O306:Q306)</f>
        <v>0</v>
      </c>
      <c r="S306" s="162"/>
      <c r="T306" s="177"/>
      <c r="U306" s="177"/>
      <c r="V306" s="177"/>
      <c r="W306" s="177"/>
      <c r="X306" s="177"/>
      <c r="Y306" s="177"/>
      <c r="Z306" s="177"/>
      <c r="AA306" s="177"/>
      <c r="AB306" s="177"/>
      <c r="AC306" s="177"/>
      <c r="AD306" s="177"/>
      <c r="AE306" s="177"/>
      <c r="AF306" s="199"/>
      <c r="AG306" s="209"/>
    </row>
    <row r="307" spans="1:33" ht="13.5" hidden="1" customHeight="1">
      <c r="A307" s="31"/>
      <c r="B307" s="56"/>
      <c r="C307" s="68" t="s">
        <v>7276</v>
      </c>
      <c r="D307" s="67"/>
      <c r="E307" s="67"/>
      <c r="F307" s="67"/>
      <c r="G307" s="67"/>
      <c r="H307" s="67"/>
      <c r="I307" s="67"/>
      <c r="J307" s="94"/>
      <c r="K307" s="106">
        <f>SUM(K308:K311)</f>
        <v>0</v>
      </c>
      <c r="L307" s="106">
        <f>SUM(L308:L311)</f>
        <v>0</v>
      </c>
      <c r="M307" s="106">
        <f>SUM(M308:M311)</f>
        <v>0</v>
      </c>
      <c r="N307" s="106">
        <f>SUM(N308:N311)</f>
        <v>0</v>
      </c>
      <c r="O307" s="106">
        <f>SUM(O308:O311)</f>
        <v>0</v>
      </c>
      <c r="P307" s="103"/>
      <c r="Q307" s="134"/>
      <c r="R307" s="106">
        <f>ROUNDDOWN(SUM(R308:R311),-3)</f>
        <v>0</v>
      </c>
      <c r="S307" s="162"/>
      <c r="T307" s="177"/>
      <c r="U307" s="177"/>
      <c r="V307" s="177"/>
      <c r="W307" s="177"/>
      <c r="X307" s="177"/>
      <c r="Y307" s="177"/>
      <c r="Z307" s="177"/>
      <c r="AA307" s="177"/>
      <c r="AB307" s="177"/>
      <c r="AC307" s="177"/>
      <c r="AD307" s="177"/>
      <c r="AE307" s="177"/>
      <c r="AF307" s="199"/>
    </row>
    <row r="308" spans="1:33" ht="13.5" hidden="1" customHeight="1">
      <c r="A308" s="30"/>
      <c r="B308" s="56"/>
      <c r="C308" s="46" t="s">
        <v>6434</v>
      </c>
      <c r="D308" s="63"/>
      <c r="E308" s="63"/>
      <c r="F308" s="79"/>
      <c r="G308" s="85" t="s">
        <v>6257</v>
      </c>
      <c r="H308" s="85"/>
      <c r="I308" s="85"/>
      <c r="J308" s="89"/>
      <c r="K308" s="107">
        <f>'要綱様式1-2'!Y303</f>
        <v>0</v>
      </c>
      <c r="L308" s="116">
        <v>0</v>
      </c>
      <c r="M308" s="107">
        <f>K308-L308</f>
        <v>0</v>
      </c>
      <c r="N308" s="107">
        <f>'要綱様式1-2'!Y303</f>
        <v>0</v>
      </c>
      <c r="O308" s="107">
        <f>ROUNDDOWN(MIN(M308:N308)*3/4,0)</f>
        <v>0</v>
      </c>
      <c r="P308" s="128">
        <f>SUM(O308:O310)</f>
        <v>0</v>
      </c>
      <c r="Q308" s="135">
        <f>IFERROR(VLOOKUP('要綱様式1-2'!B297,リンク先!$C$3:$D$5,2,FALSE),0)</f>
        <v>0</v>
      </c>
      <c r="R308" s="149">
        <f>MIN(P308:Q310)</f>
        <v>0</v>
      </c>
      <c r="S308" s="162"/>
      <c r="T308" s="177"/>
      <c r="U308" s="177"/>
      <c r="V308" s="177"/>
      <c r="W308" s="177"/>
      <c r="X308" s="177"/>
      <c r="Y308" s="177"/>
      <c r="Z308" s="177"/>
      <c r="AA308" s="177"/>
      <c r="AB308" s="177"/>
      <c r="AC308" s="177"/>
      <c r="AD308" s="177"/>
      <c r="AE308" s="177"/>
      <c r="AF308" s="199"/>
    </row>
    <row r="309" spans="1:33" ht="13.5" hidden="1" customHeight="1">
      <c r="A309" s="30"/>
      <c r="B309" s="56"/>
      <c r="C309" s="49"/>
      <c r="D309" s="64"/>
      <c r="E309" s="64"/>
      <c r="F309" s="80"/>
      <c r="G309" s="87" t="s">
        <v>7274</v>
      </c>
      <c r="H309" s="87"/>
      <c r="I309" s="87"/>
      <c r="J309" s="92"/>
      <c r="K309" s="108">
        <f>'要綱様式1-2'!Y304</f>
        <v>0</v>
      </c>
      <c r="L309" s="117">
        <v>0</v>
      </c>
      <c r="M309" s="107">
        <f>K309-L309</f>
        <v>0</v>
      </c>
      <c r="N309" s="107">
        <f>'要綱様式1-2'!Y304</f>
        <v>0</v>
      </c>
      <c r="O309" s="108">
        <f>ROUNDDOWN(MIN(M309:N309)*2/3,0)</f>
        <v>0</v>
      </c>
      <c r="P309" s="131"/>
      <c r="Q309" s="137"/>
      <c r="R309" s="151"/>
      <c r="S309" s="162"/>
      <c r="T309" s="177"/>
      <c r="U309" s="177"/>
      <c r="V309" s="177"/>
      <c r="W309" s="177"/>
      <c r="X309" s="177"/>
      <c r="Y309" s="177"/>
      <c r="Z309" s="177"/>
      <c r="AA309" s="177"/>
      <c r="AB309" s="177"/>
      <c r="AC309" s="177"/>
      <c r="AD309" s="177"/>
      <c r="AE309" s="177"/>
      <c r="AF309" s="199"/>
      <c r="AG309" s="209"/>
    </row>
    <row r="310" spans="1:33" ht="13.5" hidden="1" customHeight="1">
      <c r="A310" s="30"/>
      <c r="B310" s="56"/>
      <c r="C310" s="70"/>
      <c r="D310" s="73"/>
      <c r="E310" s="73"/>
      <c r="F310" s="84"/>
      <c r="G310" s="88" t="s">
        <v>1395</v>
      </c>
      <c r="H310" s="88"/>
      <c r="I310" s="88"/>
      <c r="J310" s="93"/>
      <c r="K310" s="105">
        <f>'要綱様式1-2'!Y305</f>
        <v>0</v>
      </c>
      <c r="L310" s="118">
        <v>0</v>
      </c>
      <c r="M310" s="105">
        <f>K310-L310</f>
        <v>0</v>
      </c>
      <c r="N310" s="105">
        <f>'要綱様式1-2'!Y305</f>
        <v>0</v>
      </c>
      <c r="O310" s="105">
        <f>ROUNDDOWN(MIN(M310:N310)*1/2,0)</f>
        <v>0</v>
      </c>
      <c r="P310" s="129"/>
      <c r="Q310" s="136"/>
      <c r="R310" s="150"/>
      <c r="S310" s="163" t="s">
        <v>7294</v>
      </c>
      <c r="T310" s="178"/>
      <c r="U310" s="178"/>
      <c r="V310" s="187" t="s">
        <v>2886</v>
      </c>
      <c r="W310" s="187"/>
      <c r="X310" s="189" t="s">
        <v>7258</v>
      </c>
      <c r="Y310" s="189"/>
      <c r="Z310" s="191"/>
      <c r="AA310" s="191"/>
      <c r="AB310" s="189" t="s">
        <v>7259</v>
      </c>
      <c r="AC310" s="189"/>
      <c r="AD310" s="191"/>
      <c r="AE310" s="191"/>
      <c r="AF310" s="200" t="s">
        <v>4755</v>
      </c>
    </row>
    <row r="311" spans="1:33" ht="13.5" hidden="1" customHeight="1">
      <c r="A311" s="30"/>
      <c r="B311" s="57"/>
      <c r="C311" s="69" t="s">
        <v>2812</v>
      </c>
      <c r="D311" s="72"/>
      <c r="E311" s="72"/>
      <c r="F311" s="83"/>
      <c r="G311" s="61" t="str">
        <f>'要綱様式1-2'!Q306</f>
        <v/>
      </c>
      <c r="H311" s="61"/>
      <c r="I311" s="61"/>
      <c r="J311" s="91"/>
      <c r="K311" s="106">
        <f>'要綱様式1-2'!Y306</f>
        <v>0</v>
      </c>
      <c r="L311" s="119">
        <v>0</v>
      </c>
      <c r="M311" s="103">
        <f>K311-L311</f>
        <v>0</v>
      </c>
      <c r="N311" s="106">
        <f>'要綱様式1-2'!Y306</f>
        <v>0</v>
      </c>
      <c r="O311" s="106">
        <f>IF(G311="連携コース",ROUNDDOWN(MIN(M311:N311)*2/3,0),ROUNDDOWN(MIN(M311:N311)*1/2,0))</f>
        <v>0</v>
      </c>
      <c r="P311" s="103"/>
      <c r="Q311" s="140">
        <f>IF(G311="連携コース",Z310*400000+AD310*200000+AA311*2/3,Z310*300000+AD310*150000+AA311*1/2)</f>
        <v>0</v>
      </c>
      <c r="R311" s="153">
        <f>MIN(O311:Q311)</f>
        <v>0</v>
      </c>
      <c r="S311" s="164" t="s">
        <v>2251</v>
      </c>
      <c r="T311" s="179"/>
      <c r="U311" s="179"/>
      <c r="V311" s="188" t="s">
        <v>2886</v>
      </c>
      <c r="W311" s="188"/>
      <c r="X311" s="190" t="s">
        <v>5189</v>
      </c>
      <c r="Y311" s="190"/>
      <c r="Z311" s="190"/>
      <c r="AA311" s="192"/>
      <c r="AB311" s="192"/>
      <c r="AC311" s="192"/>
      <c r="AD311" s="192"/>
      <c r="AE311" s="193" t="s">
        <v>7277</v>
      </c>
      <c r="AF311" s="201"/>
    </row>
    <row r="312" spans="1:33" ht="13.5" hidden="1" customHeight="1">
      <c r="A312" s="34"/>
      <c r="B312" s="54" t="s">
        <v>2670</v>
      </c>
      <c r="C312" s="67" t="str">
        <f>IF('要綱様式1-2'!A307="","",'要綱様式1-2'!A307)</f>
        <v/>
      </c>
      <c r="D312" s="67"/>
      <c r="E312" s="67"/>
      <c r="F312" s="67"/>
      <c r="G312" s="67"/>
      <c r="H312" s="67"/>
      <c r="I312" s="67"/>
      <c r="J312" s="94"/>
      <c r="K312" s="106">
        <f>K313+K317</f>
        <v>0</v>
      </c>
      <c r="L312" s="106">
        <f>L313+L317</f>
        <v>0</v>
      </c>
      <c r="M312" s="106">
        <f>M313+M317</f>
        <v>0</v>
      </c>
      <c r="N312" s="106">
        <f>N313+N317</f>
        <v>0</v>
      </c>
      <c r="O312" s="106">
        <f>O313+O317</f>
        <v>0</v>
      </c>
      <c r="P312" s="106"/>
      <c r="Q312" s="134"/>
      <c r="R312" s="102">
        <f>R313+R317</f>
        <v>0</v>
      </c>
      <c r="S312" s="166"/>
      <c r="T312" s="181"/>
      <c r="U312" s="181"/>
      <c r="V312" s="181"/>
      <c r="W312" s="181"/>
      <c r="X312" s="181"/>
      <c r="Y312" s="181"/>
      <c r="Z312" s="181"/>
      <c r="AA312" s="181"/>
      <c r="AB312" s="181"/>
      <c r="AC312" s="181"/>
      <c r="AD312" s="181"/>
      <c r="AE312" s="181"/>
      <c r="AF312" s="203"/>
    </row>
    <row r="313" spans="1:33" ht="13.5" hidden="1" customHeight="1">
      <c r="A313" s="31"/>
      <c r="B313" s="55"/>
      <c r="C313" s="68" t="s">
        <v>7275</v>
      </c>
      <c r="D313" s="67"/>
      <c r="E313" s="67"/>
      <c r="F313" s="67"/>
      <c r="G313" s="67"/>
      <c r="H313" s="67"/>
      <c r="I313" s="67"/>
      <c r="J313" s="94"/>
      <c r="K313" s="103">
        <f>SUM(K314:K316)</f>
        <v>0</v>
      </c>
      <c r="L313" s="103">
        <f>SUM(L314:L316)</f>
        <v>0</v>
      </c>
      <c r="M313" s="103">
        <f>SUM(M314:M316)</f>
        <v>0</v>
      </c>
      <c r="N313" s="103">
        <f>SUM(N314:N316)</f>
        <v>0</v>
      </c>
      <c r="O313" s="103">
        <f>SUM(O314:O316)</f>
        <v>0</v>
      </c>
      <c r="P313" s="103"/>
      <c r="Q313" s="134"/>
      <c r="R313" s="103">
        <f>ROUNDDOWN(SUM(R314:R316),-3)</f>
        <v>0</v>
      </c>
      <c r="S313" s="168"/>
      <c r="T313" s="183"/>
      <c r="U313" s="183"/>
      <c r="V313" s="183"/>
      <c r="W313" s="183"/>
      <c r="X313" s="183"/>
      <c r="Y313" s="183"/>
      <c r="Z313" s="183"/>
      <c r="AA313" s="183"/>
      <c r="AB313" s="183"/>
      <c r="AC313" s="183"/>
      <c r="AD313" s="183"/>
      <c r="AE313" s="183"/>
      <c r="AF313" s="205"/>
      <c r="AG313" s="209"/>
    </row>
    <row r="314" spans="1:33" ht="13.5" hidden="1" customHeight="1">
      <c r="A314" s="31"/>
      <c r="B314" s="55"/>
      <c r="C314" s="46" t="s">
        <v>6434</v>
      </c>
      <c r="D314" s="63"/>
      <c r="E314" s="63"/>
      <c r="F314" s="79"/>
      <c r="G314" s="85" t="s">
        <v>7274</v>
      </c>
      <c r="H314" s="85"/>
      <c r="I314" s="85"/>
      <c r="J314" s="89"/>
      <c r="K314" s="104">
        <f>'要綱様式1-2'!R309</f>
        <v>0</v>
      </c>
      <c r="L314" s="114">
        <v>0</v>
      </c>
      <c r="M314" s="104">
        <f>K314-L314</f>
        <v>0</v>
      </c>
      <c r="N314" s="104">
        <f>'要綱様式1-2'!Y309</f>
        <v>0</v>
      </c>
      <c r="O314" s="125">
        <f>ROUNDDOWN(MIN(M314:N314)*2/3,0)</f>
        <v>0</v>
      </c>
      <c r="P314" s="128">
        <f>SUM(O314:O315)</f>
        <v>0</v>
      </c>
      <c r="Q314" s="135">
        <f>IFERROR(VLOOKUP('要綱様式1-2'!B307,リンク先!$C$6:$D$8,2,FALSE),0)</f>
        <v>0</v>
      </c>
      <c r="R314" s="149">
        <f>MIN(P314:Q315)</f>
        <v>0</v>
      </c>
      <c r="S314" s="162"/>
      <c r="T314" s="177"/>
      <c r="U314" s="177"/>
      <c r="V314" s="177"/>
      <c r="W314" s="177"/>
      <c r="X314" s="177"/>
      <c r="Y314" s="177"/>
      <c r="Z314" s="177"/>
      <c r="AA314" s="177"/>
      <c r="AB314" s="177"/>
      <c r="AC314" s="177"/>
      <c r="AD314" s="177"/>
      <c r="AE314" s="177"/>
      <c r="AF314" s="199"/>
      <c r="AG314" s="209"/>
    </row>
    <row r="315" spans="1:33" ht="13.5" hidden="1" customHeight="1">
      <c r="A315" s="31"/>
      <c r="B315" s="55"/>
      <c r="C315" s="50"/>
      <c r="D315" s="65"/>
      <c r="E315" s="65"/>
      <c r="F315" s="81"/>
      <c r="G315" s="86" t="s">
        <v>1395</v>
      </c>
      <c r="H315" s="86"/>
      <c r="I315" s="86"/>
      <c r="J315" s="90"/>
      <c r="K315" s="105">
        <f>'要綱様式1-2'!R310</f>
        <v>0</v>
      </c>
      <c r="L315" s="115">
        <v>0</v>
      </c>
      <c r="M315" s="105">
        <f>K315-L315</f>
        <v>0</v>
      </c>
      <c r="N315" s="105">
        <f>'要綱様式1-2'!Y310</f>
        <v>0</v>
      </c>
      <c r="O315" s="105">
        <f>ROUNDDOWN(MIN(M315:N315)*1/2,0)</f>
        <v>0</v>
      </c>
      <c r="P315" s="129"/>
      <c r="Q315" s="136"/>
      <c r="R315" s="150"/>
      <c r="S315" s="162"/>
      <c r="T315" s="177"/>
      <c r="U315" s="177"/>
      <c r="V315" s="177"/>
      <c r="W315" s="177"/>
      <c r="X315" s="177"/>
      <c r="Y315" s="177"/>
      <c r="Z315" s="177"/>
      <c r="AA315" s="177"/>
      <c r="AB315" s="177"/>
      <c r="AC315" s="177"/>
      <c r="AD315" s="177"/>
      <c r="AE315" s="177"/>
      <c r="AF315" s="199"/>
      <c r="AG315" s="209"/>
    </row>
    <row r="316" spans="1:33" ht="13.5" hidden="1" customHeight="1">
      <c r="A316" s="31"/>
      <c r="B316" s="56"/>
      <c r="C316" s="69" t="s">
        <v>2812</v>
      </c>
      <c r="D316" s="72"/>
      <c r="E316" s="72"/>
      <c r="F316" s="83"/>
      <c r="G316" s="61" t="str">
        <f>'要綱様式1-2'!Q311</f>
        <v/>
      </c>
      <c r="H316" s="61"/>
      <c r="I316" s="61"/>
      <c r="J316" s="91"/>
      <c r="K316" s="105">
        <f>'要綱様式1-2'!R311</f>
        <v>0</v>
      </c>
      <c r="L316" s="115">
        <v>0</v>
      </c>
      <c r="M316" s="105">
        <f>K316-L316</f>
        <v>0</v>
      </c>
      <c r="N316" s="105">
        <f>'要綱様式1-2'!Y311</f>
        <v>0</v>
      </c>
      <c r="O316" s="105">
        <f>ROUNDDOWN(MIN(M316:N316)*1/2,0)</f>
        <v>0</v>
      </c>
      <c r="P316" s="130"/>
      <c r="Q316" s="136">
        <f>Z320*300000+AD320*150000+AA321*1/2</f>
        <v>0</v>
      </c>
      <c r="R316" s="150">
        <f>MIN(O316:Q316)</f>
        <v>0</v>
      </c>
      <c r="S316" s="162"/>
      <c r="T316" s="177"/>
      <c r="U316" s="177"/>
      <c r="V316" s="177"/>
      <c r="W316" s="177"/>
      <c r="X316" s="177"/>
      <c r="Y316" s="177"/>
      <c r="Z316" s="177"/>
      <c r="AA316" s="177"/>
      <c r="AB316" s="177"/>
      <c r="AC316" s="177"/>
      <c r="AD316" s="177"/>
      <c r="AE316" s="177"/>
      <c r="AF316" s="199"/>
      <c r="AG316" s="209"/>
    </row>
    <row r="317" spans="1:33" ht="13.5" hidden="1" customHeight="1">
      <c r="A317" s="31"/>
      <c r="B317" s="56"/>
      <c r="C317" s="68" t="s">
        <v>7276</v>
      </c>
      <c r="D317" s="67"/>
      <c r="E317" s="67"/>
      <c r="F317" s="67"/>
      <c r="G317" s="67"/>
      <c r="H317" s="67"/>
      <c r="I317" s="67"/>
      <c r="J317" s="94"/>
      <c r="K317" s="106">
        <f>SUM(K318:K321)</f>
        <v>0</v>
      </c>
      <c r="L317" s="106">
        <f>SUM(L318:L321)</f>
        <v>0</v>
      </c>
      <c r="M317" s="106">
        <f>SUM(M318:M321)</f>
        <v>0</v>
      </c>
      <c r="N317" s="106">
        <f>SUM(N318:N321)</f>
        <v>0</v>
      </c>
      <c r="O317" s="106">
        <f>SUM(O318:O321)</f>
        <v>0</v>
      </c>
      <c r="P317" s="103"/>
      <c r="Q317" s="134"/>
      <c r="R317" s="106">
        <f>ROUNDDOWN(SUM(R318:R321),-3)</f>
        <v>0</v>
      </c>
      <c r="S317" s="162"/>
      <c r="T317" s="177"/>
      <c r="U317" s="177"/>
      <c r="V317" s="177"/>
      <c r="W317" s="177"/>
      <c r="X317" s="177"/>
      <c r="Y317" s="177"/>
      <c r="Z317" s="177"/>
      <c r="AA317" s="177"/>
      <c r="AB317" s="177"/>
      <c r="AC317" s="177"/>
      <c r="AD317" s="177"/>
      <c r="AE317" s="177"/>
      <c r="AF317" s="199"/>
    </row>
    <row r="318" spans="1:33" ht="13.5" hidden="1" customHeight="1">
      <c r="A318" s="30"/>
      <c r="B318" s="56"/>
      <c r="C318" s="46" t="s">
        <v>6434</v>
      </c>
      <c r="D318" s="63"/>
      <c r="E318" s="63"/>
      <c r="F318" s="79"/>
      <c r="G318" s="85" t="s">
        <v>6257</v>
      </c>
      <c r="H318" s="85"/>
      <c r="I318" s="85"/>
      <c r="J318" s="89"/>
      <c r="K318" s="107">
        <f>'要綱様式1-2'!Y313</f>
        <v>0</v>
      </c>
      <c r="L318" s="116">
        <v>0</v>
      </c>
      <c r="M318" s="107">
        <f>K318-L318</f>
        <v>0</v>
      </c>
      <c r="N318" s="107">
        <f>'要綱様式1-2'!Y313</f>
        <v>0</v>
      </c>
      <c r="O318" s="107">
        <f>ROUNDDOWN(MIN(M318:N318)*3/4,0)</f>
        <v>0</v>
      </c>
      <c r="P318" s="128">
        <f>SUM(O318:O320)</f>
        <v>0</v>
      </c>
      <c r="Q318" s="135">
        <f>IFERROR(VLOOKUP('要綱様式1-2'!B307,リンク先!$C$3:$D$5,2,FALSE),0)</f>
        <v>0</v>
      </c>
      <c r="R318" s="149">
        <f>MIN(P318:Q320)</f>
        <v>0</v>
      </c>
      <c r="S318" s="162"/>
      <c r="T318" s="177"/>
      <c r="U318" s="177"/>
      <c r="V318" s="177"/>
      <c r="W318" s="177"/>
      <c r="X318" s="177"/>
      <c r="Y318" s="177"/>
      <c r="Z318" s="177"/>
      <c r="AA318" s="177"/>
      <c r="AB318" s="177"/>
      <c r="AC318" s="177"/>
      <c r="AD318" s="177"/>
      <c r="AE318" s="177"/>
      <c r="AF318" s="199"/>
    </row>
    <row r="319" spans="1:33" ht="13.5" hidden="1" customHeight="1">
      <c r="A319" s="30"/>
      <c r="B319" s="56"/>
      <c r="C319" s="49"/>
      <c r="D319" s="64"/>
      <c r="E319" s="64"/>
      <c r="F319" s="80"/>
      <c r="G319" s="87" t="s">
        <v>7274</v>
      </c>
      <c r="H319" s="87"/>
      <c r="I319" s="87"/>
      <c r="J319" s="92"/>
      <c r="K319" s="108">
        <f>'要綱様式1-2'!Y314</f>
        <v>0</v>
      </c>
      <c r="L319" s="117">
        <v>0</v>
      </c>
      <c r="M319" s="107">
        <f>K319-L319</f>
        <v>0</v>
      </c>
      <c r="N319" s="107">
        <f>'要綱様式1-2'!Y314</f>
        <v>0</v>
      </c>
      <c r="O319" s="108">
        <f>ROUNDDOWN(MIN(M319:N319)*2/3,0)</f>
        <v>0</v>
      </c>
      <c r="P319" s="131"/>
      <c r="Q319" s="137"/>
      <c r="R319" s="151"/>
      <c r="S319" s="162"/>
      <c r="T319" s="177"/>
      <c r="U319" s="177"/>
      <c r="V319" s="177"/>
      <c r="W319" s="177"/>
      <c r="X319" s="177"/>
      <c r="Y319" s="177"/>
      <c r="Z319" s="177"/>
      <c r="AA319" s="177"/>
      <c r="AB319" s="177"/>
      <c r="AC319" s="177"/>
      <c r="AD319" s="177"/>
      <c r="AE319" s="177"/>
      <c r="AF319" s="199"/>
      <c r="AG319" s="209"/>
    </row>
    <row r="320" spans="1:33" ht="13.5" hidden="1" customHeight="1">
      <c r="A320" s="30"/>
      <c r="B320" s="56"/>
      <c r="C320" s="70"/>
      <c r="D320" s="73"/>
      <c r="E320" s="73"/>
      <c r="F320" s="84"/>
      <c r="G320" s="88" t="s">
        <v>1395</v>
      </c>
      <c r="H320" s="88"/>
      <c r="I320" s="88"/>
      <c r="J320" s="93"/>
      <c r="K320" s="105">
        <f>'要綱様式1-2'!Y315</f>
        <v>0</v>
      </c>
      <c r="L320" s="118">
        <v>0</v>
      </c>
      <c r="M320" s="105">
        <f>K320-L320</f>
        <v>0</v>
      </c>
      <c r="N320" s="105">
        <f>'要綱様式1-2'!Y315</f>
        <v>0</v>
      </c>
      <c r="O320" s="105">
        <f>ROUNDDOWN(MIN(M320:N320)*1/2,0)</f>
        <v>0</v>
      </c>
      <c r="P320" s="129"/>
      <c r="Q320" s="136"/>
      <c r="R320" s="150"/>
      <c r="S320" s="163" t="s">
        <v>7294</v>
      </c>
      <c r="T320" s="178"/>
      <c r="U320" s="178"/>
      <c r="V320" s="187" t="s">
        <v>2886</v>
      </c>
      <c r="W320" s="187"/>
      <c r="X320" s="189" t="s">
        <v>7258</v>
      </c>
      <c r="Y320" s="189"/>
      <c r="Z320" s="191"/>
      <c r="AA320" s="191"/>
      <c r="AB320" s="189" t="s">
        <v>7259</v>
      </c>
      <c r="AC320" s="189"/>
      <c r="AD320" s="191"/>
      <c r="AE320" s="191"/>
      <c r="AF320" s="200" t="s">
        <v>4755</v>
      </c>
    </row>
    <row r="321" spans="1:32" ht="13.5" hidden="1" customHeight="1">
      <c r="A321" s="30"/>
      <c r="B321" s="57"/>
      <c r="C321" s="69" t="s">
        <v>2812</v>
      </c>
      <c r="D321" s="72"/>
      <c r="E321" s="72"/>
      <c r="F321" s="83"/>
      <c r="G321" s="61" t="str">
        <f>'要綱様式1-2'!Q316</f>
        <v/>
      </c>
      <c r="H321" s="61"/>
      <c r="I321" s="61"/>
      <c r="J321" s="91"/>
      <c r="K321" s="106">
        <f>'要綱様式1-2'!Y316</f>
        <v>0</v>
      </c>
      <c r="L321" s="119">
        <v>0</v>
      </c>
      <c r="M321" s="103">
        <f>K321-L321</f>
        <v>0</v>
      </c>
      <c r="N321" s="106">
        <f>'要綱様式1-2'!Y316</f>
        <v>0</v>
      </c>
      <c r="O321" s="106">
        <f>IF(G321="連携コース",ROUNDDOWN(MIN(M321:N321)*2/3,0),ROUNDDOWN(MIN(M321:N321)*1/2,0))</f>
        <v>0</v>
      </c>
      <c r="P321" s="103"/>
      <c r="Q321" s="140">
        <f>IF(G321="連携コース",Z320*400000+AD320*200000+AA321*2/3,Z320*300000+AD320*150000+AA321*1/2)</f>
        <v>0</v>
      </c>
      <c r="R321" s="153">
        <f>MIN(O321:Q321)</f>
        <v>0</v>
      </c>
      <c r="S321" s="164" t="s">
        <v>2251</v>
      </c>
      <c r="T321" s="179"/>
      <c r="U321" s="179"/>
      <c r="V321" s="188" t="s">
        <v>2886</v>
      </c>
      <c r="W321" s="188"/>
      <c r="X321" s="190" t="s">
        <v>5189</v>
      </c>
      <c r="Y321" s="190"/>
      <c r="Z321" s="190"/>
      <c r="AA321" s="192"/>
      <c r="AB321" s="192"/>
      <c r="AC321" s="192"/>
      <c r="AD321" s="192"/>
      <c r="AE321" s="193" t="s">
        <v>7277</v>
      </c>
      <c r="AF321" s="201"/>
    </row>
    <row r="322" spans="1:32" ht="13.5" customHeight="1">
      <c r="A322" s="32" t="s">
        <v>7240</v>
      </c>
      <c r="B322" s="52"/>
      <c r="C322" s="52"/>
      <c r="D322" s="52"/>
      <c r="E322" s="52"/>
      <c r="F322" s="52"/>
      <c r="G322" s="52"/>
      <c r="H322" s="52"/>
      <c r="I322" s="52"/>
      <c r="J322" s="95"/>
      <c r="K322" s="110">
        <f t="shared" ref="K322:P323" si="2">K9+K19</f>
        <v>900000</v>
      </c>
      <c r="L322" s="110">
        <f t="shared" si="2"/>
        <v>0</v>
      </c>
      <c r="M322" s="110">
        <f t="shared" si="2"/>
        <v>900000</v>
      </c>
      <c r="N322" s="110">
        <f t="shared" si="2"/>
        <v>900000</v>
      </c>
      <c r="O322" s="109">
        <f t="shared" si="2"/>
        <v>600000</v>
      </c>
      <c r="P322" s="109">
        <f t="shared" si="2"/>
        <v>0</v>
      </c>
      <c r="Q322" s="141"/>
      <c r="R322" s="154">
        <f>R9+R19</f>
        <v>600000</v>
      </c>
      <c r="S322" s="169"/>
      <c r="T322" s="184"/>
      <c r="U322" s="184"/>
      <c r="V322" s="184"/>
      <c r="W322" s="184"/>
      <c r="X322" s="184"/>
      <c r="Y322" s="184"/>
      <c r="Z322" s="184"/>
      <c r="AA322" s="184"/>
      <c r="AB322" s="184"/>
      <c r="AC322" s="184"/>
      <c r="AD322" s="184"/>
      <c r="AE322" s="184"/>
      <c r="AF322" s="206"/>
    </row>
    <row r="323" spans="1:32" ht="13.5" customHeight="1">
      <c r="A323" s="33" t="s">
        <v>1269</v>
      </c>
      <c r="B323" s="53"/>
      <c r="C323" s="53"/>
      <c r="D323" s="53"/>
      <c r="E323" s="53"/>
      <c r="F323" s="53"/>
      <c r="G323" s="53"/>
      <c r="H323" s="53"/>
      <c r="I323" s="53"/>
      <c r="J323" s="53"/>
      <c r="K323" s="103">
        <f t="shared" si="2"/>
        <v>0</v>
      </c>
      <c r="L323" s="103">
        <f t="shared" si="2"/>
        <v>0</v>
      </c>
      <c r="M323" s="103">
        <f t="shared" si="2"/>
        <v>0</v>
      </c>
      <c r="N323" s="103">
        <f t="shared" si="2"/>
        <v>0</v>
      </c>
      <c r="O323" s="106">
        <f t="shared" si="2"/>
        <v>0</v>
      </c>
      <c r="P323" s="106">
        <f t="shared" si="2"/>
        <v>0</v>
      </c>
      <c r="Q323" s="142"/>
      <c r="R323" s="153">
        <f>R10+R20</f>
        <v>0</v>
      </c>
      <c r="S323" s="170"/>
      <c r="T323" s="185"/>
      <c r="U323" s="185"/>
      <c r="V323" s="185"/>
      <c r="W323" s="185"/>
      <c r="X323" s="185"/>
      <c r="Y323" s="185"/>
      <c r="Z323" s="185"/>
      <c r="AA323" s="185"/>
      <c r="AB323" s="185"/>
      <c r="AC323" s="185"/>
      <c r="AD323" s="185"/>
      <c r="AE323" s="185"/>
      <c r="AF323" s="207"/>
    </row>
    <row r="324" spans="1:32" ht="13.5" customHeight="1">
      <c r="A324" s="35" t="s">
        <v>4633</v>
      </c>
      <c r="B324" s="58"/>
      <c r="C324" s="58"/>
      <c r="D324" s="58"/>
      <c r="E324" s="58"/>
      <c r="F324" s="58"/>
      <c r="G324" s="58"/>
      <c r="H324" s="58"/>
      <c r="I324" s="58"/>
      <c r="J324" s="96"/>
      <c r="K324" s="111">
        <f t="shared" ref="K324:P324" si="3">K14+K21</f>
        <v>900000</v>
      </c>
      <c r="L324" s="111">
        <f t="shared" si="3"/>
        <v>0</v>
      </c>
      <c r="M324" s="111">
        <f t="shared" si="3"/>
        <v>900000</v>
      </c>
      <c r="N324" s="111">
        <f t="shared" si="3"/>
        <v>900000</v>
      </c>
      <c r="O324" s="126">
        <f t="shared" si="3"/>
        <v>600000</v>
      </c>
      <c r="P324" s="126">
        <f t="shared" si="3"/>
        <v>0</v>
      </c>
      <c r="Q324" s="143"/>
      <c r="R324" s="155">
        <f>R14+R21</f>
        <v>600000</v>
      </c>
      <c r="S324" s="171"/>
      <c r="T324" s="186"/>
      <c r="U324" s="186"/>
      <c r="V324" s="186"/>
      <c r="W324" s="186"/>
      <c r="X324" s="186"/>
      <c r="Y324" s="186"/>
      <c r="Z324" s="186"/>
      <c r="AA324" s="186"/>
      <c r="AB324" s="186"/>
      <c r="AC324" s="186"/>
      <c r="AD324" s="186"/>
      <c r="AE324" s="186"/>
      <c r="AF324" s="208"/>
    </row>
    <row r="325" spans="1:32" ht="6" customHeight="1">
      <c r="A325" s="36"/>
      <c r="B325" s="59"/>
      <c r="C325" s="59"/>
      <c r="D325" s="59"/>
      <c r="E325" s="59"/>
      <c r="F325" s="59"/>
      <c r="G325" s="59"/>
      <c r="H325" s="59"/>
      <c r="I325" s="59"/>
      <c r="J325" s="59"/>
      <c r="K325" s="59"/>
      <c r="L325" s="59"/>
      <c r="M325" s="59"/>
      <c r="N325" s="59"/>
    </row>
    <row r="326" spans="1:32" ht="10.5" customHeight="1">
      <c r="A326" s="37" t="s">
        <v>7291</v>
      </c>
      <c r="B326" s="37"/>
      <c r="C326" s="71" t="s">
        <v>5338</v>
      </c>
      <c r="D326" s="71"/>
      <c r="E326" s="71"/>
      <c r="F326" s="71"/>
      <c r="G326" s="71"/>
      <c r="H326" s="71"/>
      <c r="I326" s="71"/>
      <c r="J326" s="71"/>
      <c r="K326" s="71"/>
      <c r="L326" s="71"/>
      <c r="M326" s="71"/>
      <c r="N326" s="71"/>
      <c r="O326" s="71"/>
      <c r="P326" s="71"/>
      <c r="Q326" s="71"/>
      <c r="R326" s="71"/>
      <c r="S326" s="71"/>
      <c r="T326" s="71"/>
      <c r="U326" s="71"/>
    </row>
    <row r="327" spans="1:32" ht="10.5" customHeight="1">
      <c r="A327" s="23"/>
      <c r="B327" s="23"/>
      <c r="C327" s="71"/>
      <c r="D327" s="71"/>
      <c r="E327" s="71"/>
      <c r="F327" s="71"/>
      <c r="G327" s="71"/>
      <c r="H327" s="71"/>
      <c r="I327" s="71"/>
      <c r="J327" s="71"/>
      <c r="K327" s="71"/>
      <c r="L327" s="71"/>
      <c r="M327" s="71"/>
      <c r="N327" s="71"/>
      <c r="O327" s="71"/>
      <c r="P327" s="71"/>
      <c r="Q327" s="71"/>
      <c r="R327" s="71"/>
      <c r="S327" s="71"/>
      <c r="T327" s="71"/>
      <c r="U327" s="71"/>
    </row>
    <row r="328" spans="1:32" ht="10.5" customHeight="1">
      <c r="A328" s="23"/>
      <c r="B328" s="23"/>
      <c r="C328" s="71"/>
      <c r="D328" s="71"/>
      <c r="E328" s="71"/>
      <c r="F328" s="71"/>
      <c r="G328" s="71"/>
      <c r="H328" s="71"/>
      <c r="I328" s="71"/>
      <c r="J328" s="71"/>
      <c r="K328" s="71"/>
      <c r="L328" s="71"/>
      <c r="M328" s="71"/>
      <c r="N328" s="71"/>
      <c r="O328" s="71"/>
      <c r="P328" s="71"/>
      <c r="Q328" s="71"/>
      <c r="R328" s="71"/>
      <c r="S328" s="71"/>
      <c r="T328" s="71"/>
      <c r="U328" s="71"/>
    </row>
    <row r="329" spans="1:32" ht="10.5" customHeight="1">
      <c r="A329" s="23"/>
      <c r="B329" s="23"/>
      <c r="C329" s="71"/>
      <c r="D329" s="71"/>
      <c r="E329" s="71"/>
      <c r="F329" s="71"/>
      <c r="G329" s="71"/>
      <c r="H329" s="71"/>
      <c r="I329" s="71"/>
      <c r="J329" s="71"/>
      <c r="K329" s="71"/>
      <c r="L329" s="71"/>
      <c r="M329" s="71"/>
      <c r="N329" s="71"/>
      <c r="O329" s="71"/>
      <c r="P329" s="71"/>
      <c r="Q329" s="71"/>
      <c r="R329" s="71"/>
      <c r="S329" s="71"/>
      <c r="T329" s="71"/>
      <c r="U329" s="71"/>
    </row>
    <row r="330" spans="1:32" ht="10.5" customHeight="1">
      <c r="A330" s="38"/>
      <c r="B330" s="38"/>
      <c r="C330" s="71"/>
      <c r="D330" s="71"/>
      <c r="E330" s="71"/>
      <c r="F330" s="71"/>
      <c r="G330" s="71"/>
      <c r="H330" s="71"/>
      <c r="I330" s="71"/>
      <c r="J330" s="71"/>
      <c r="K330" s="71"/>
      <c r="L330" s="71"/>
      <c r="M330" s="71"/>
      <c r="N330" s="71"/>
      <c r="O330" s="71"/>
      <c r="P330" s="71"/>
      <c r="Q330" s="71"/>
      <c r="R330" s="71"/>
      <c r="S330" s="71"/>
      <c r="T330" s="71"/>
      <c r="U330" s="71"/>
    </row>
    <row r="331" spans="1:32" s="24" customFormat="1" ht="10.5" customHeight="1">
      <c r="A331" s="23"/>
      <c r="B331" s="23"/>
      <c r="C331" s="71"/>
      <c r="D331" s="71"/>
      <c r="E331" s="71"/>
      <c r="F331" s="71"/>
      <c r="G331" s="71"/>
      <c r="H331" s="71"/>
      <c r="I331" s="71"/>
      <c r="J331" s="71"/>
      <c r="K331" s="71"/>
      <c r="L331" s="71"/>
      <c r="M331" s="71"/>
      <c r="N331" s="71"/>
      <c r="O331" s="71"/>
      <c r="P331" s="71"/>
      <c r="Q331" s="71"/>
      <c r="R331" s="71"/>
      <c r="S331" s="71"/>
      <c r="T331" s="71"/>
      <c r="U331" s="71"/>
    </row>
    <row r="332" spans="1:32" s="24" customFormat="1" ht="12.65" customHeight="1">
      <c r="A332" s="22"/>
      <c r="B332" s="22"/>
      <c r="C332" s="22"/>
      <c r="D332" s="74"/>
      <c r="E332" s="74"/>
      <c r="F332" s="24"/>
      <c r="G332" s="22"/>
      <c r="H332" s="22"/>
      <c r="I332" s="22"/>
      <c r="J332" s="22"/>
      <c r="K332" s="24"/>
      <c r="L332" s="24"/>
      <c r="M332" s="24"/>
      <c r="N332" s="24"/>
      <c r="O332" s="24"/>
      <c r="P332" s="24"/>
      <c r="Q332" s="24"/>
      <c r="R332" s="24"/>
      <c r="S332" s="24"/>
      <c r="T332" s="24"/>
    </row>
    <row r="333" spans="1:32" s="24" customFormat="1" ht="12.65" customHeight="1">
      <c r="A333" s="39"/>
      <c r="B333" s="39"/>
      <c r="C333" s="39"/>
      <c r="D333" s="22"/>
      <c r="E333" s="22"/>
      <c r="F333" s="22"/>
      <c r="G333" s="39"/>
      <c r="H333" s="39"/>
      <c r="I333" s="39"/>
      <c r="J333" s="39"/>
      <c r="K333" s="22"/>
      <c r="L333" s="22"/>
      <c r="M333" s="22"/>
      <c r="N333" s="22"/>
      <c r="O333" s="22"/>
      <c r="P333" s="22"/>
      <c r="Q333" s="22"/>
      <c r="R333" s="22"/>
      <c r="S333" s="22"/>
      <c r="T333" s="22"/>
    </row>
    <row r="334" spans="1:32">
      <c r="A334" s="22"/>
      <c r="B334" s="22"/>
      <c r="C334" s="22"/>
      <c r="D334" s="75"/>
      <c r="E334" s="75"/>
      <c r="F334" s="75"/>
      <c r="G334" s="75"/>
      <c r="H334" s="75"/>
      <c r="I334" s="75"/>
      <c r="J334" s="75"/>
      <c r="K334" s="75"/>
      <c r="L334" s="75"/>
      <c r="M334" s="22"/>
      <c r="N334" s="22"/>
      <c r="O334" s="22"/>
      <c r="P334" s="22"/>
      <c r="Q334" s="22"/>
      <c r="R334" s="22"/>
      <c r="S334" s="22"/>
      <c r="T334" s="22"/>
    </row>
    <row r="335" spans="1:32">
      <c r="A335" s="22"/>
      <c r="B335" s="22"/>
      <c r="C335" s="22"/>
      <c r="D335" s="75"/>
      <c r="E335" s="75"/>
      <c r="F335" s="75"/>
      <c r="G335" s="75"/>
      <c r="H335" s="75"/>
      <c r="I335" s="75"/>
      <c r="J335" s="75"/>
      <c r="K335" s="75"/>
      <c r="L335" s="75"/>
      <c r="M335" s="22"/>
      <c r="N335" s="22"/>
      <c r="O335" s="22"/>
      <c r="P335" s="22"/>
      <c r="Q335" s="22"/>
      <c r="R335" s="22"/>
      <c r="S335" s="22"/>
      <c r="T335" s="22"/>
    </row>
    <row r="336" spans="1:32">
      <c r="A336" s="22"/>
      <c r="B336" s="22"/>
      <c r="C336" s="22"/>
      <c r="D336" s="22"/>
      <c r="E336" s="22"/>
      <c r="F336" s="22"/>
      <c r="G336" s="22"/>
      <c r="H336" s="22"/>
      <c r="I336" s="22"/>
      <c r="J336" s="22"/>
      <c r="K336" s="22"/>
      <c r="L336" s="22"/>
      <c r="M336" s="22"/>
      <c r="N336" s="22"/>
      <c r="O336" s="22"/>
      <c r="P336" s="22"/>
      <c r="Q336" s="22"/>
      <c r="R336" s="22"/>
      <c r="S336" s="22"/>
      <c r="T336" s="22"/>
    </row>
    <row r="337" spans="1:32">
      <c r="A337" s="22"/>
      <c r="B337" s="22"/>
      <c r="C337" s="22"/>
      <c r="D337" s="22"/>
      <c r="E337" s="22"/>
      <c r="F337" s="22"/>
      <c r="G337" s="22"/>
      <c r="H337" s="22"/>
      <c r="I337" s="22"/>
      <c r="J337" s="22"/>
      <c r="K337" s="22"/>
      <c r="L337" s="22"/>
      <c r="M337" s="22"/>
      <c r="N337" s="22"/>
      <c r="O337" s="22"/>
      <c r="P337" s="22"/>
      <c r="Q337" s="22"/>
      <c r="R337" s="22"/>
      <c r="S337" s="22"/>
      <c r="T337" s="22"/>
    </row>
    <row r="338" spans="1:32">
      <c r="A338" s="22"/>
      <c r="B338" s="22"/>
      <c r="C338" s="22"/>
      <c r="D338" s="22"/>
      <c r="E338" s="22"/>
      <c r="F338" s="22"/>
      <c r="G338" s="22"/>
      <c r="H338" s="22"/>
      <c r="I338" s="22"/>
      <c r="J338" s="22"/>
      <c r="K338" s="22"/>
      <c r="L338" s="22"/>
      <c r="M338" s="22"/>
      <c r="N338" s="22"/>
      <c r="O338" s="22"/>
      <c r="P338" s="22"/>
      <c r="Q338" s="22"/>
      <c r="R338" s="22"/>
      <c r="S338" s="22"/>
      <c r="T338" s="22"/>
    </row>
    <row r="339" spans="1:32">
      <c r="A339" s="22"/>
      <c r="B339" s="22"/>
      <c r="C339" s="22"/>
      <c r="D339" s="22"/>
      <c r="E339" s="22"/>
      <c r="F339" s="22"/>
      <c r="G339" s="22"/>
      <c r="H339" s="22"/>
      <c r="I339" s="22"/>
      <c r="J339" s="22"/>
      <c r="K339" s="22"/>
      <c r="L339" s="22"/>
      <c r="M339" s="22"/>
      <c r="N339" s="22"/>
      <c r="O339" s="22"/>
      <c r="P339" s="22"/>
      <c r="Q339" s="22"/>
      <c r="R339" s="22"/>
      <c r="S339" s="22"/>
      <c r="T339" s="22"/>
    </row>
    <row r="340" spans="1:32">
      <c r="A340" s="22"/>
      <c r="B340" s="22"/>
      <c r="C340" s="22"/>
      <c r="D340" s="22"/>
      <c r="E340" s="22"/>
      <c r="F340" s="22"/>
      <c r="G340" s="22"/>
      <c r="H340" s="22"/>
      <c r="I340" s="22"/>
      <c r="J340" s="22"/>
      <c r="K340" s="22"/>
      <c r="L340" s="22"/>
      <c r="M340" s="22"/>
      <c r="N340" s="22"/>
      <c r="O340" s="22"/>
      <c r="P340" s="22"/>
      <c r="Q340" s="22"/>
      <c r="R340" s="22"/>
      <c r="S340" s="22"/>
      <c r="T340" s="22"/>
    </row>
    <row r="341" spans="1:32">
      <c r="A341" s="22"/>
      <c r="B341" s="22"/>
      <c r="C341" s="22"/>
      <c r="D341" s="22"/>
      <c r="E341" s="22"/>
      <c r="F341" s="22"/>
      <c r="G341" s="22"/>
      <c r="H341" s="22"/>
      <c r="I341" s="22"/>
      <c r="J341" s="22"/>
      <c r="K341" s="22"/>
      <c r="L341" s="22"/>
      <c r="M341" s="22"/>
      <c r="N341" s="22"/>
      <c r="O341" s="22"/>
      <c r="P341" s="22"/>
      <c r="Q341" s="22"/>
      <c r="R341" s="22"/>
      <c r="S341" s="22"/>
      <c r="T341" s="22"/>
    </row>
    <row r="342" spans="1:32">
      <c r="A342" s="22"/>
      <c r="B342" s="22"/>
      <c r="C342" s="22"/>
      <c r="D342" s="22"/>
      <c r="E342" s="22"/>
      <c r="F342" s="22"/>
      <c r="G342" s="22"/>
      <c r="H342" s="22"/>
      <c r="I342" s="22"/>
      <c r="J342" s="22"/>
      <c r="K342" s="22"/>
      <c r="L342" s="22"/>
      <c r="M342" s="22"/>
      <c r="N342" s="22"/>
      <c r="O342" s="22"/>
      <c r="P342" s="22"/>
      <c r="Q342" s="22"/>
      <c r="R342" s="22"/>
      <c r="S342" s="22"/>
      <c r="T342" s="22"/>
    </row>
    <row r="344" spans="1:32" ht="10.5" customHeight="1">
      <c r="A344" s="37"/>
      <c r="B344" s="37"/>
      <c r="C344" s="37"/>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row>
    <row r="345" spans="1:32" ht="10.5" customHeight="1">
      <c r="A345" s="23"/>
      <c r="B345" s="23"/>
      <c r="C345" s="23"/>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row>
    <row r="346" spans="1:32" ht="10.5" customHeight="1">
      <c r="A346" s="23"/>
      <c r="B346" s="23"/>
      <c r="C346" s="23"/>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row>
    <row r="347" spans="1:32" ht="10.5" customHeight="1">
      <c r="A347" s="23"/>
      <c r="B347" s="23"/>
      <c r="C347" s="23"/>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row>
    <row r="348" spans="1:32" ht="10.5" customHeight="1">
      <c r="A348" s="38"/>
      <c r="B348" s="38"/>
      <c r="C348" s="38"/>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row>
    <row r="349" spans="1:32" s="24" customFormat="1" ht="10.5" customHeight="1">
      <c r="A349" s="23"/>
      <c r="B349" s="23"/>
      <c r="C349" s="23"/>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row>
  </sheetData>
  <sortState ref="AH9:AI11">
    <sortCondition ref="AH9:AH11"/>
  </sortState>
  <mergeCells count="1018">
    <mergeCell ref="K3:Q3"/>
    <mergeCell ref="S3:AF3"/>
    <mergeCell ref="S5:AF5"/>
    <mergeCell ref="S6:AF6"/>
    <mergeCell ref="S7:AF7"/>
    <mergeCell ref="S8:AF8"/>
    <mergeCell ref="A9:J9"/>
    <mergeCell ref="S9:AF9"/>
    <mergeCell ref="B10:J10"/>
    <mergeCell ref="G11:J11"/>
    <mergeCell ref="G12:J12"/>
    <mergeCell ref="B13:F13"/>
    <mergeCell ref="G13:J13"/>
    <mergeCell ref="B14:J14"/>
    <mergeCell ref="G15:J15"/>
    <mergeCell ref="G16:J16"/>
    <mergeCell ref="G17:J17"/>
    <mergeCell ref="T17:U17"/>
    <mergeCell ref="V17:W17"/>
    <mergeCell ref="X17:Y17"/>
    <mergeCell ref="Z17:AA17"/>
    <mergeCell ref="AB17:AC17"/>
    <mergeCell ref="AD17:AE17"/>
    <mergeCell ref="B18:F18"/>
    <mergeCell ref="G18:J18"/>
    <mergeCell ref="T18:U18"/>
    <mergeCell ref="V18:W18"/>
    <mergeCell ref="X18:Z18"/>
    <mergeCell ref="AA18:AD18"/>
    <mergeCell ref="AE18:AF18"/>
    <mergeCell ref="A19:J19"/>
    <mergeCell ref="S19:AF19"/>
    <mergeCell ref="A20:J20"/>
    <mergeCell ref="S20:AF20"/>
    <mergeCell ref="A21:J21"/>
    <mergeCell ref="S21:AF21"/>
    <mergeCell ref="C22:J22"/>
    <mergeCell ref="S22:AF22"/>
    <mergeCell ref="C23:J23"/>
    <mergeCell ref="G24:J24"/>
    <mergeCell ref="G25:J25"/>
    <mergeCell ref="C26:F26"/>
    <mergeCell ref="G26:J26"/>
    <mergeCell ref="C27:J27"/>
    <mergeCell ref="G28:J28"/>
    <mergeCell ref="G29:J29"/>
    <mergeCell ref="G30:J30"/>
    <mergeCell ref="T30:U30"/>
    <mergeCell ref="V30:W30"/>
    <mergeCell ref="X30:Y30"/>
    <mergeCell ref="Z30:AA30"/>
    <mergeCell ref="AB30:AC30"/>
    <mergeCell ref="AD30:AE30"/>
    <mergeCell ref="C31:F31"/>
    <mergeCell ref="G31:J31"/>
    <mergeCell ref="T31:U31"/>
    <mergeCell ref="V31:W31"/>
    <mergeCell ref="X31:Z31"/>
    <mergeCell ref="AA31:AD31"/>
    <mergeCell ref="AE31:AF31"/>
    <mergeCell ref="C32:J32"/>
    <mergeCell ref="S32:AF32"/>
    <mergeCell ref="C33:J33"/>
    <mergeCell ref="G34:J34"/>
    <mergeCell ref="G35:J35"/>
    <mergeCell ref="C36:F36"/>
    <mergeCell ref="G36:J36"/>
    <mergeCell ref="C37:J37"/>
    <mergeCell ref="G38:J38"/>
    <mergeCell ref="G39:J39"/>
    <mergeCell ref="G40:J40"/>
    <mergeCell ref="T40:U40"/>
    <mergeCell ref="V40:W40"/>
    <mergeCell ref="X40:Y40"/>
    <mergeCell ref="Z40:AA40"/>
    <mergeCell ref="AB40:AC40"/>
    <mergeCell ref="AD40:AE40"/>
    <mergeCell ref="C41:F41"/>
    <mergeCell ref="G41:J41"/>
    <mergeCell ref="T41:U41"/>
    <mergeCell ref="V41:W41"/>
    <mergeCell ref="X41:Z41"/>
    <mergeCell ref="AA41:AD41"/>
    <mergeCell ref="AE41:AF41"/>
    <mergeCell ref="C42:J42"/>
    <mergeCell ref="S42:AF42"/>
    <mergeCell ref="C43:J43"/>
    <mergeCell ref="G44:J44"/>
    <mergeCell ref="G45:J45"/>
    <mergeCell ref="C46:F46"/>
    <mergeCell ref="G46:J46"/>
    <mergeCell ref="C47:J47"/>
    <mergeCell ref="G48:J48"/>
    <mergeCell ref="G49:J49"/>
    <mergeCell ref="G50:J50"/>
    <mergeCell ref="T50:U50"/>
    <mergeCell ref="V50:W50"/>
    <mergeCell ref="X50:Y50"/>
    <mergeCell ref="Z50:AA50"/>
    <mergeCell ref="AB50:AC50"/>
    <mergeCell ref="AD50:AE50"/>
    <mergeCell ref="C51:F51"/>
    <mergeCell ref="G51:J51"/>
    <mergeCell ref="T51:U51"/>
    <mergeCell ref="V51:W51"/>
    <mergeCell ref="X51:Z51"/>
    <mergeCell ref="AA51:AD51"/>
    <mergeCell ref="AE51:AF51"/>
    <mergeCell ref="C52:J52"/>
    <mergeCell ref="S52:AF52"/>
    <mergeCell ref="C53:J53"/>
    <mergeCell ref="G54:J54"/>
    <mergeCell ref="G55:J55"/>
    <mergeCell ref="C56:F56"/>
    <mergeCell ref="G56:J56"/>
    <mergeCell ref="C57:J57"/>
    <mergeCell ref="G58:J58"/>
    <mergeCell ref="G59:J59"/>
    <mergeCell ref="G60:J60"/>
    <mergeCell ref="T60:U60"/>
    <mergeCell ref="V60:W60"/>
    <mergeCell ref="X60:Y60"/>
    <mergeCell ref="Z60:AA60"/>
    <mergeCell ref="AB60:AC60"/>
    <mergeCell ref="AD60:AE60"/>
    <mergeCell ref="C61:F61"/>
    <mergeCell ref="G61:J61"/>
    <mergeCell ref="T61:U61"/>
    <mergeCell ref="V61:W61"/>
    <mergeCell ref="X61:Z61"/>
    <mergeCell ref="AA61:AD61"/>
    <mergeCell ref="AE61:AF61"/>
    <mergeCell ref="C62:J62"/>
    <mergeCell ref="S62:AF62"/>
    <mergeCell ref="C63:J63"/>
    <mergeCell ref="G64:J64"/>
    <mergeCell ref="G65:J65"/>
    <mergeCell ref="C66:F66"/>
    <mergeCell ref="G66:J66"/>
    <mergeCell ref="C67:J67"/>
    <mergeCell ref="G68:J68"/>
    <mergeCell ref="G69:J69"/>
    <mergeCell ref="G70:J70"/>
    <mergeCell ref="T70:U70"/>
    <mergeCell ref="V70:W70"/>
    <mergeCell ref="X70:Y70"/>
    <mergeCell ref="Z70:AA70"/>
    <mergeCell ref="AB70:AC70"/>
    <mergeCell ref="AD70:AE70"/>
    <mergeCell ref="C71:F71"/>
    <mergeCell ref="G71:J71"/>
    <mergeCell ref="T71:U71"/>
    <mergeCell ref="V71:W71"/>
    <mergeCell ref="X71:Z71"/>
    <mergeCell ref="AA71:AD71"/>
    <mergeCell ref="AE71:AF71"/>
    <mergeCell ref="C72:J72"/>
    <mergeCell ref="S72:AF72"/>
    <mergeCell ref="C73:J73"/>
    <mergeCell ref="G74:J74"/>
    <mergeCell ref="G75:J75"/>
    <mergeCell ref="C76:F76"/>
    <mergeCell ref="G76:J76"/>
    <mergeCell ref="C77:J77"/>
    <mergeCell ref="G78:J78"/>
    <mergeCell ref="G79:J79"/>
    <mergeCell ref="G80:J80"/>
    <mergeCell ref="T80:U80"/>
    <mergeCell ref="V80:W80"/>
    <mergeCell ref="X80:Y80"/>
    <mergeCell ref="Z80:AA80"/>
    <mergeCell ref="AB80:AC80"/>
    <mergeCell ref="AD80:AE80"/>
    <mergeCell ref="C81:F81"/>
    <mergeCell ref="G81:J81"/>
    <mergeCell ref="T81:U81"/>
    <mergeCell ref="V81:W81"/>
    <mergeCell ref="X81:Z81"/>
    <mergeCell ref="AA81:AD81"/>
    <mergeCell ref="AE81:AF81"/>
    <mergeCell ref="C82:J82"/>
    <mergeCell ref="S82:AF82"/>
    <mergeCell ref="C83:J83"/>
    <mergeCell ref="G84:J84"/>
    <mergeCell ref="G85:J85"/>
    <mergeCell ref="C86:F86"/>
    <mergeCell ref="G86:J86"/>
    <mergeCell ref="C87:J87"/>
    <mergeCell ref="G88:J88"/>
    <mergeCell ref="G89:J89"/>
    <mergeCell ref="G90:J90"/>
    <mergeCell ref="T90:U90"/>
    <mergeCell ref="V90:W90"/>
    <mergeCell ref="X90:Y90"/>
    <mergeCell ref="Z90:AA90"/>
    <mergeCell ref="AB90:AC90"/>
    <mergeCell ref="AD90:AE90"/>
    <mergeCell ref="C91:F91"/>
    <mergeCell ref="G91:J91"/>
    <mergeCell ref="T91:U91"/>
    <mergeCell ref="V91:W91"/>
    <mergeCell ref="X91:Z91"/>
    <mergeCell ref="AA91:AD91"/>
    <mergeCell ref="AE91:AF91"/>
    <mergeCell ref="C92:J92"/>
    <mergeCell ref="S92:AF92"/>
    <mergeCell ref="C93:J93"/>
    <mergeCell ref="G94:J94"/>
    <mergeCell ref="G95:J95"/>
    <mergeCell ref="C96:F96"/>
    <mergeCell ref="G96:J96"/>
    <mergeCell ref="C97:J97"/>
    <mergeCell ref="G98:J98"/>
    <mergeCell ref="G99:J99"/>
    <mergeCell ref="G100:J100"/>
    <mergeCell ref="T100:U100"/>
    <mergeCell ref="V100:W100"/>
    <mergeCell ref="X100:Y100"/>
    <mergeCell ref="Z100:AA100"/>
    <mergeCell ref="AB100:AC100"/>
    <mergeCell ref="AD100:AE100"/>
    <mergeCell ref="C101:F101"/>
    <mergeCell ref="G101:J101"/>
    <mergeCell ref="T101:U101"/>
    <mergeCell ref="V101:W101"/>
    <mergeCell ref="X101:Z101"/>
    <mergeCell ref="AA101:AD101"/>
    <mergeCell ref="AE101:AF101"/>
    <mergeCell ref="C102:J102"/>
    <mergeCell ref="S102:AF102"/>
    <mergeCell ref="C103:J103"/>
    <mergeCell ref="G104:J104"/>
    <mergeCell ref="G105:J105"/>
    <mergeCell ref="C106:F106"/>
    <mergeCell ref="G106:J106"/>
    <mergeCell ref="C107:J107"/>
    <mergeCell ref="G108:J108"/>
    <mergeCell ref="G109:J109"/>
    <mergeCell ref="G110:J110"/>
    <mergeCell ref="T110:U110"/>
    <mergeCell ref="V110:W110"/>
    <mergeCell ref="X110:Y110"/>
    <mergeCell ref="Z110:AA110"/>
    <mergeCell ref="AB110:AC110"/>
    <mergeCell ref="AD110:AE110"/>
    <mergeCell ref="C111:F111"/>
    <mergeCell ref="G111:J111"/>
    <mergeCell ref="T111:U111"/>
    <mergeCell ref="V111:W111"/>
    <mergeCell ref="X111:Z111"/>
    <mergeCell ref="AA111:AD111"/>
    <mergeCell ref="AE111:AF111"/>
    <mergeCell ref="C112:J112"/>
    <mergeCell ref="S112:AF112"/>
    <mergeCell ref="C113:J113"/>
    <mergeCell ref="G114:J114"/>
    <mergeCell ref="G115:J115"/>
    <mergeCell ref="C116:F116"/>
    <mergeCell ref="G116:J116"/>
    <mergeCell ref="C117:J117"/>
    <mergeCell ref="G118:J118"/>
    <mergeCell ref="G119:J119"/>
    <mergeCell ref="G120:J120"/>
    <mergeCell ref="T120:U120"/>
    <mergeCell ref="V120:W120"/>
    <mergeCell ref="X120:Y120"/>
    <mergeCell ref="Z120:AA120"/>
    <mergeCell ref="AB120:AC120"/>
    <mergeCell ref="AD120:AE120"/>
    <mergeCell ref="C121:F121"/>
    <mergeCell ref="G121:J121"/>
    <mergeCell ref="T121:U121"/>
    <mergeCell ref="V121:W121"/>
    <mergeCell ref="X121:Z121"/>
    <mergeCell ref="AA121:AD121"/>
    <mergeCell ref="AE121:AF121"/>
    <mergeCell ref="C122:J122"/>
    <mergeCell ref="S122:AF122"/>
    <mergeCell ref="C123:J123"/>
    <mergeCell ref="G124:J124"/>
    <mergeCell ref="G125:J125"/>
    <mergeCell ref="C126:F126"/>
    <mergeCell ref="G126:J126"/>
    <mergeCell ref="C127:J127"/>
    <mergeCell ref="G128:J128"/>
    <mergeCell ref="G129:J129"/>
    <mergeCell ref="G130:J130"/>
    <mergeCell ref="T130:U130"/>
    <mergeCell ref="V130:W130"/>
    <mergeCell ref="X130:Y130"/>
    <mergeCell ref="Z130:AA130"/>
    <mergeCell ref="AB130:AC130"/>
    <mergeCell ref="AD130:AE130"/>
    <mergeCell ref="C131:F131"/>
    <mergeCell ref="G131:J131"/>
    <mergeCell ref="T131:U131"/>
    <mergeCell ref="V131:W131"/>
    <mergeCell ref="X131:Z131"/>
    <mergeCell ref="AA131:AD131"/>
    <mergeCell ref="AE131:AF131"/>
    <mergeCell ref="C132:J132"/>
    <mergeCell ref="S132:AF132"/>
    <mergeCell ref="C133:J133"/>
    <mergeCell ref="G134:J134"/>
    <mergeCell ref="G135:J135"/>
    <mergeCell ref="C136:F136"/>
    <mergeCell ref="G136:J136"/>
    <mergeCell ref="C137:J137"/>
    <mergeCell ref="G138:J138"/>
    <mergeCell ref="G139:J139"/>
    <mergeCell ref="G140:J140"/>
    <mergeCell ref="T140:U140"/>
    <mergeCell ref="V140:W140"/>
    <mergeCell ref="X140:Y140"/>
    <mergeCell ref="Z140:AA140"/>
    <mergeCell ref="AB140:AC140"/>
    <mergeCell ref="AD140:AE140"/>
    <mergeCell ref="C141:F141"/>
    <mergeCell ref="G141:J141"/>
    <mergeCell ref="T141:U141"/>
    <mergeCell ref="V141:W141"/>
    <mergeCell ref="X141:Z141"/>
    <mergeCell ref="AA141:AD141"/>
    <mergeCell ref="AE141:AF141"/>
    <mergeCell ref="C142:J142"/>
    <mergeCell ref="S142:AF142"/>
    <mergeCell ref="C143:J143"/>
    <mergeCell ref="G144:J144"/>
    <mergeCell ref="G145:J145"/>
    <mergeCell ref="C146:F146"/>
    <mergeCell ref="G146:J146"/>
    <mergeCell ref="C147:J147"/>
    <mergeCell ref="G148:J148"/>
    <mergeCell ref="G149:J149"/>
    <mergeCell ref="G150:J150"/>
    <mergeCell ref="T150:U150"/>
    <mergeCell ref="V150:W150"/>
    <mergeCell ref="X150:Y150"/>
    <mergeCell ref="Z150:AA150"/>
    <mergeCell ref="AB150:AC150"/>
    <mergeCell ref="AD150:AE150"/>
    <mergeCell ref="C151:F151"/>
    <mergeCell ref="G151:J151"/>
    <mergeCell ref="T151:U151"/>
    <mergeCell ref="V151:W151"/>
    <mergeCell ref="X151:Z151"/>
    <mergeCell ref="AA151:AD151"/>
    <mergeCell ref="AE151:AF151"/>
    <mergeCell ref="C152:J152"/>
    <mergeCell ref="S152:AF152"/>
    <mergeCell ref="C153:J153"/>
    <mergeCell ref="G154:J154"/>
    <mergeCell ref="G155:J155"/>
    <mergeCell ref="C156:F156"/>
    <mergeCell ref="G156:J156"/>
    <mergeCell ref="C157:J157"/>
    <mergeCell ref="G158:J158"/>
    <mergeCell ref="G159:J159"/>
    <mergeCell ref="G160:J160"/>
    <mergeCell ref="T160:U160"/>
    <mergeCell ref="V160:W160"/>
    <mergeCell ref="X160:Y160"/>
    <mergeCell ref="Z160:AA160"/>
    <mergeCell ref="AB160:AC160"/>
    <mergeCell ref="AD160:AE160"/>
    <mergeCell ref="C161:F161"/>
    <mergeCell ref="G161:J161"/>
    <mergeCell ref="T161:U161"/>
    <mergeCell ref="V161:W161"/>
    <mergeCell ref="X161:Z161"/>
    <mergeCell ref="AA161:AD161"/>
    <mergeCell ref="AE161:AF161"/>
    <mergeCell ref="C162:J162"/>
    <mergeCell ref="S162:AF162"/>
    <mergeCell ref="C163:J163"/>
    <mergeCell ref="G164:J164"/>
    <mergeCell ref="G165:J165"/>
    <mergeCell ref="C166:F166"/>
    <mergeCell ref="G166:J166"/>
    <mergeCell ref="C167:J167"/>
    <mergeCell ref="G168:J168"/>
    <mergeCell ref="G169:J169"/>
    <mergeCell ref="G170:J170"/>
    <mergeCell ref="T170:U170"/>
    <mergeCell ref="V170:W170"/>
    <mergeCell ref="X170:Y170"/>
    <mergeCell ref="Z170:AA170"/>
    <mergeCell ref="AB170:AC170"/>
    <mergeCell ref="AD170:AE170"/>
    <mergeCell ref="C171:F171"/>
    <mergeCell ref="G171:J171"/>
    <mergeCell ref="T171:U171"/>
    <mergeCell ref="V171:W171"/>
    <mergeCell ref="X171:Z171"/>
    <mergeCell ref="AA171:AD171"/>
    <mergeCell ref="AE171:AF171"/>
    <mergeCell ref="C172:J172"/>
    <mergeCell ref="S172:AF172"/>
    <mergeCell ref="C173:J173"/>
    <mergeCell ref="G174:J174"/>
    <mergeCell ref="G175:J175"/>
    <mergeCell ref="C176:F176"/>
    <mergeCell ref="G176:J176"/>
    <mergeCell ref="C177:J177"/>
    <mergeCell ref="G178:J178"/>
    <mergeCell ref="G179:J179"/>
    <mergeCell ref="G180:J180"/>
    <mergeCell ref="T180:U180"/>
    <mergeCell ref="V180:W180"/>
    <mergeCell ref="X180:Y180"/>
    <mergeCell ref="Z180:AA180"/>
    <mergeCell ref="AB180:AC180"/>
    <mergeCell ref="AD180:AE180"/>
    <mergeCell ref="C181:F181"/>
    <mergeCell ref="G181:J181"/>
    <mergeCell ref="T181:U181"/>
    <mergeCell ref="V181:W181"/>
    <mergeCell ref="X181:Z181"/>
    <mergeCell ref="AA181:AD181"/>
    <mergeCell ref="AE181:AF181"/>
    <mergeCell ref="C182:J182"/>
    <mergeCell ref="S182:AF182"/>
    <mergeCell ref="C183:J183"/>
    <mergeCell ref="G184:J184"/>
    <mergeCell ref="G185:J185"/>
    <mergeCell ref="C186:F186"/>
    <mergeCell ref="G186:J186"/>
    <mergeCell ref="C187:J187"/>
    <mergeCell ref="G188:J188"/>
    <mergeCell ref="G189:J189"/>
    <mergeCell ref="G190:J190"/>
    <mergeCell ref="T190:U190"/>
    <mergeCell ref="V190:W190"/>
    <mergeCell ref="X190:Y190"/>
    <mergeCell ref="Z190:AA190"/>
    <mergeCell ref="AB190:AC190"/>
    <mergeCell ref="AD190:AE190"/>
    <mergeCell ref="C191:F191"/>
    <mergeCell ref="G191:J191"/>
    <mergeCell ref="T191:U191"/>
    <mergeCell ref="V191:W191"/>
    <mergeCell ref="X191:Z191"/>
    <mergeCell ref="AA191:AD191"/>
    <mergeCell ref="AE191:AF191"/>
    <mergeCell ref="C192:J192"/>
    <mergeCell ref="S192:AF192"/>
    <mergeCell ref="C193:J193"/>
    <mergeCell ref="G194:J194"/>
    <mergeCell ref="G195:J195"/>
    <mergeCell ref="C196:F196"/>
    <mergeCell ref="G196:J196"/>
    <mergeCell ref="C197:J197"/>
    <mergeCell ref="G198:J198"/>
    <mergeCell ref="G199:J199"/>
    <mergeCell ref="G200:J200"/>
    <mergeCell ref="T200:U200"/>
    <mergeCell ref="V200:W200"/>
    <mergeCell ref="X200:Y200"/>
    <mergeCell ref="Z200:AA200"/>
    <mergeCell ref="AB200:AC200"/>
    <mergeCell ref="AD200:AE200"/>
    <mergeCell ref="C201:F201"/>
    <mergeCell ref="G201:J201"/>
    <mergeCell ref="T201:U201"/>
    <mergeCell ref="V201:W201"/>
    <mergeCell ref="X201:Z201"/>
    <mergeCell ref="AA201:AD201"/>
    <mergeCell ref="AE201:AF201"/>
    <mergeCell ref="C202:J202"/>
    <mergeCell ref="S202:AF202"/>
    <mergeCell ref="C203:J203"/>
    <mergeCell ref="G204:J204"/>
    <mergeCell ref="G205:J205"/>
    <mergeCell ref="C206:F206"/>
    <mergeCell ref="G206:J206"/>
    <mergeCell ref="C207:J207"/>
    <mergeCell ref="G208:J208"/>
    <mergeCell ref="G209:J209"/>
    <mergeCell ref="G210:J210"/>
    <mergeCell ref="T210:U210"/>
    <mergeCell ref="V210:W210"/>
    <mergeCell ref="X210:Y210"/>
    <mergeCell ref="Z210:AA210"/>
    <mergeCell ref="AB210:AC210"/>
    <mergeCell ref="AD210:AE210"/>
    <mergeCell ref="C211:F211"/>
    <mergeCell ref="G211:J211"/>
    <mergeCell ref="T211:U211"/>
    <mergeCell ref="V211:W211"/>
    <mergeCell ref="X211:Z211"/>
    <mergeCell ref="AA211:AD211"/>
    <mergeCell ref="AE211:AF211"/>
    <mergeCell ref="C212:J212"/>
    <mergeCell ref="S212:AF212"/>
    <mergeCell ref="C213:J213"/>
    <mergeCell ref="G214:J214"/>
    <mergeCell ref="G215:J215"/>
    <mergeCell ref="C216:F216"/>
    <mergeCell ref="G216:J216"/>
    <mergeCell ref="C217:J217"/>
    <mergeCell ref="G218:J218"/>
    <mergeCell ref="G219:J219"/>
    <mergeCell ref="G220:J220"/>
    <mergeCell ref="T220:U220"/>
    <mergeCell ref="V220:W220"/>
    <mergeCell ref="X220:Y220"/>
    <mergeCell ref="Z220:AA220"/>
    <mergeCell ref="AB220:AC220"/>
    <mergeCell ref="AD220:AE220"/>
    <mergeCell ref="C221:F221"/>
    <mergeCell ref="G221:J221"/>
    <mergeCell ref="T221:U221"/>
    <mergeCell ref="V221:W221"/>
    <mergeCell ref="X221:Z221"/>
    <mergeCell ref="AA221:AD221"/>
    <mergeCell ref="AE221:AF221"/>
    <mergeCell ref="C222:J222"/>
    <mergeCell ref="S222:AF222"/>
    <mergeCell ref="C223:J223"/>
    <mergeCell ref="G224:J224"/>
    <mergeCell ref="G225:J225"/>
    <mergeCell ref="C226:F226"/>
    <mergeCell ref="G226:J226"/>
    <mergeCell ref="C227:J227"/>
    <mergeCell ref="G228:J228"/>
    <mergeCell ref="G229:J229"/>
    <mergeCell ref="G230:J230"/>
    <mergeCell ref="T230:U230"/>
    <mergeCell ref="V230:W230"/>
    <mergeCell ref="X230:Y230"/>
    <mergeCell ref="Z230:AA230"/>
    <mergeCell ref="AB230:AC230"/>
    <mergeCell ref="AD230:AE230"/>
    <mergeCell ref="C231:F231"/>
    <mergeCell ref="G231:J231"/>
    <mergeCell ref="T231:U231"/>
    <mergeCell ref="V231:W231"/>
    <mergeCell ref="X231:Z231"/>
    <mergeCell ref="AA231:AD231"/>
    <mergeCell ref="AE231:AF231"/>
    <mergeCell ref="C232:J232"/>
    <mergeCell ref="S232:AF232"/>
    <mergeCell ref="C233:J233"/>
    <mergeCell ref="G234:J234"/>
    <mergeCell ref="G235:J235"/>
    <mergeCell ref="C236:F236"/>
    <mergeCell ref="G236:J236"/>
    <mergeCell ref="C237:J237"/>
    <mergeCell ref="G238:J238"/>
    <mergeCell ref="G239:J239"/>
    <mergeCell ref="G240:J240"/>
    <mergeCell ref="T240:U240"/>
    <mergeCell ref="V240:W240"/>
    <mergeCell ref="X240:Y240"/>
    <mergeCell ref="Z240:AA240"/>
    <mergeCell ref="AB240:AC240"/>
    <mergeCell ref="AD240:AE240"/>
    <mergeCell ref="C241:F241"/>
    <mergeCell ref="G241:J241"/>
    <mergeCell ref="T241:U241"/>
    <mergeCell ref="V241:W241"/>
    <mergeCell ref="X241:Z241"/>
    <mergeCell ref="AA241:AD241"/>
    <mergeCell ref="AE241:AF241"/>
    <mergeCell ref="C242:J242"/>
    <mergeCell ref="S242:AF242"/>
    <mergeCell ref="C243:J243"/>
    <mergeCell ref="G244:J244"/>
    <mergeCell ref="G245:J245"/>
    <mergeCell ref="C246:F246"/>
    <mergeCell ref="G246:J246"/>
    <mergeCell ref="C247:J247"/>
    <mergeCell ref="G248:J248"/>
    <mergeCell ref="G249:J249"/>
    <mergeCell ref="G250:J250"/>
    <mergeCell ref="T250:U250"/>
    <mergeCell ref="V250:W250"/>
    <mergeCell ref="X250:Y250"/>
    <mergeCell ref="Z250:AA250"/>
    <mergeCell ref="AB250:AC250"/>
    <mergeCell ref="AD250:AE250"/>
    <mergeCell ref="C251:F251"/>
    <mergeCell ref="G251:J251"/>
    <mergeCell ref="T251:U251"/>
    <mergeCell ref="V251:W251"/>
    <mergeCell ref="X251:Z251"/>
    <mergeCell ref="AA251:AD251"/>
    <mergeCell ref="AE251:AF251"/>
    <mergeCell ref="C252:J252"/>
    <mergeCell ref="S252:AF252"/>
    <mergeCell ref="C253:J253"/>
    <mergeCell ref="G254:J254"/>
    <mergeCell ref="G255:J255"/>
    <mergeCell ref="C256:F256"/>
    <mergeCell ref="G256:J256"/>
    <mergeCell ref="C257:J257"/>
    <mergeCell ref="G258:J258"/>
    <mergeCell ref="G259:J259"/>
    <mergeCell ref="G260:J260"/>
    <mergeCell ref="T260:U260"/>
    <mergeCell ref="V260:W260"/>
    <mergeCell ref="X260:Y260"/>
    <mergeCell ref="Z260:AA260"/>
    <mergeCell ref="AB260:AC260"/>
    <mergeCell ref="AD260:AE260"/>
    <mergeCell ref="C261:F261"/>
    <mergeCell ref="G261:J261"/>
    <mergeCell ref="T261:U261"/>
    <mergeCell ref="V261:W261"/>
    <mergeCell ref="X261:Z261"/>
    <mergeCell ref="AA261:AD261"/>
    <mergeCell ref="AE261:AF261"/>
    <mergeCell ref="C262:J262"/>
    <mergeCell ref="S262:AF262"/>
    <mergeCell ref="C263:J263"/>
    <mergeCell ref="G264:J264"/>
    <mergeCell ref="G265:J265"/>
    <mergeCell ref="C266:F266"/>
    <mergeCell ref="G266:J266"/>
    <mergeCell ref="C267:J267"/>
    <mergeCell ref="G268:J268"/>
    <mergeCell ref="G269:J269"/>
    <mergeCell ref="G270:J270"/>
    <mergeCell ref="T270:U270"/>
    <mergeCell ref="V270:W270"/>
    <mergeCell ref="X270:Y270"/>
    <mergeCell ref="Z270:AA270"/>
    <mergeCell ref="AB270:AC270"/>
    <mergeCell ref="AD270:AE270"/>
    <mergeCell ref="C271:F271"/>
    <mergeCell ref="G271:J271"/>
    <mergeCell ref="T271:U271"/>
    <mergeCell ref="V271:W271"/>
    <mergeCell ref="X271:Z271"/>
    <mergeCell ref="AA271:AD271"/>
    <mergeCell ref="AE271:AF271"/>
    <mergeCell ref="C272:J272"/>
    <mergeCell ref="S272:AF272"/>
    <mergeCell ref="C273:J273"/>
    <mergeCell ref="G274:J274"/>
    <mergeCell ref="G275:J275"/>
    <mergeCell ref="C276:F276"/>
    <mergeCell ref="G276:J276"/>
    <mergeCell ref="C277:J277"/>
    <mergeCell ref="G278:J278"/>
    <mergeCell ref="G279:J279"/>
    <mergeCell ref="G280:J280"/>
    <mergeCell ref="T280:U280"/>
    <mergeCell ref="V280:W280"/>
    <mergeCell ref="X280:Y280"/>
    <mergeCell ref="Z280:AA280"/>
    <mergeCell ref="AB280:AC280"/>
    <mergeCell ref="AD280:AE280"/>
    <mergeCell ref="C281:F281"/>
    <mergeCell ref="G281:J281"/>
    <mergeCell ref="T281:U281"/>
    <mergeCell ref="V281:W281"/>
    <mergeCell ref="X281:Z281"/>
    <mergeCell ref="AA281:AD281"/>
    <mergeCell ref="AE281:AF281"/>
    <mergeCell ref="C282:J282"/>
    <mergeCell ref="S282:AF282"/>
    <mergeCell ref="C283:J283"/>
    <mergeCell ref="G284:J284"/>
    <mergeCell ref="G285:J285"/>
    <mergeCell ref="C286:F286"/>
    <mergeCell ref="G286:J286"/>
    <mergeCell ref="C287:J287"/>
    <mergeCell ref="G288:J288"/>
    <mergeCell ref="G289:J289"/>
    <mergeCell ref="G290:J290"/>
    <mergeCell ref="T290:U290"/>
    <mergeCell ref="V290:W290"/>
    <mergeCell ref="X290:Y290"/>
    <mergeCell ref="Z290:AA290"/>
    <mergeCell ref="AB290:AC290"/>
    <mergeCell ref="AD290:AE290"/>
    <mergeCell ref="C291:F291"/>
    <mergeCell ref="G291:J291"/>
    <mergeCell ref="T291:U291"/>
    <mergeCell ref="V291:W291"/>
    <mergeCell ref="X291:Z291"/>
    <mergeCell ref="AA291:AD291"/>
    <mergeCell ref="AE291:AF291"/>
    <mergeCell ref="C292:J292"/>
    <mergeCell ref="S292:AF292"/>
    <mergeCell ref="C293:J293"/>
    <mergeCell ref="G294:J294"/>
    <mergeCell ref="G295:J295"/>
    <mergeCell ref="C296:F296"/>
    <mergeCell ref="G296:J296"/>
    <mergeCell ref="C297:J297"/>
    <mergeCell ref="G298:J298"/>
    <mergeCell ref="G299:J299"/>
    <mergeCell ref="G300:J300"/>
    <mergeCell ref="T300:U300"/>
    <mergeCell ref="V300:W300"/>
    <mergeCell ref="X300:Y300"/>
    <mergeCell ref="Z300:AA300"/>
    <mergeCell ref="AB300:AC300"/>
    <mergeCell ref="AD300:AE300"/>
    <mergeCell ref="C301:F301"/>
    <mergeCell ref="G301:J301"/>
    <mergeCell ref="T301:U301"/>
    <mergeCell ref="V301:W301"/>
    <mergeCell ref="X301:Z301"/>
    <mergeCell ref="AA301:AD301"/>
    <mergeCell ref="AE301:AF301"/>
    <mergeCell ref="C302:J302"/>
    <mergeCell ref="S302:AF302"/>
    <mergeCell ref="C303:J303"/>
    <mergeCell ref="G304:J304"/>
    <mergeCell ref="G305:J305"/>
    <mergeCell ref="C306:F306"/>
    <mergeCell ref="G306:J306"/>
    <mergeCell ref="C307:J307"/>
    <mergeCell ref="G308:J308"/>
    <mergeCell ref="G309:J309"/>
    <mergeCell ref="G310:J310"/>
    <mergeCell ref="T310:U310"/>
    <mergeCell ref="V310:W310"/>
    <mergeCell ref="X310:Y310"/>
    <mergeCell ref="Z310:AA310"/>
    <mergeCell ref="AB310:AC310"/>
    <mergeCell ref="AD310:AE310"/>
    <mergeCell ref="C311:F311"/>
    <mergeCell ref="G311:J311"/>
    <mergeCell ref="T311:U311"/>
    <mergeCell ref="V311:W311"/>
    <mergeCell ref="X311:Z311"/>
    <mergeCell ref="AA311:AD311"/>
    <mergeCell ref="AE311:AF311"/>
    <mergeCell ref="C312:J312"/>
    <mergeCell ref="S312:AF312"/>
    <mergeCell ref="C313:J313"/>
    <mergeCell ref="G314:J314"/>
    <mergeCell ref="G315:J315"/>
    <mergeCell ref="C316:F316"/>
    <mergeCell ref="G316:J316"/>
    <mergeCell ref="C317:J317"/>
    <mergeCell ref="G318:J318"/>
    <mergeCell ref="G319:J319"/>
    <mergeCell ref="G320:J320"/>
    <mergeCell ref="T320:U320"/>
    <mergeCell ref="V320:W320"/>
    <mergeCell ref="X320:Y320"/>
    <mergeCell ref="Z320:AA320"/>
    <mergeCell ref="AB320:AC320"/>
    <mergeCell ref="AD320:AE320"/>
    <mergeCell ref="C321:F321"/>
    <mergeCell ref="G321:J321"/>
    <mergeCell ref="T321:U321"/>
    <mergeCell ref="V321:W321"/>
    <mergeCell ref="X321:Z321"/>
    <mergeCell ref="AA321:AD321"/>
    <mergeCell ref="AE321:AF321"/>
    <mergeCell ref="A322:J322"/>
    <mergeCell ref="S322:AF322"/>
    <mergeCell ref="A323:J323"/>
    <mergeCell ref="S323:AF323"/>
    <mergeCell ref="A324:J324"/>
    <mergeCell ref="S324:AF324"/>
    <mergeCell ref="A326:B326"/>
    <mergeCell ref="D334:L334"/>
    <mergeCell ref="D335:L335"/>
    <mergeCell ref="A344:C344"/>
    <mergeCell ref="A5:J7"/>
    <mergeCell ref="P5:P7"/>
    <mergeCell ref="B11:F12"/>
    <mergeCell ref="P11:P12"/>
    <mergeCell ref="Q11:Q12"/>
    <mergeCell ref="R11:R12"/>
    <mergeCell ref="B15:F17"/>
    <mergeCell ref="P15:P17"/>
    <mergeCell ref="Q15:Q17"/>
    <mergeCell ref="R15:R17"/>
    <mergeCell ref="C24:F25"/>
    <mergeCell ref="P24:P25"/>
    <mergeCell ref="Q24:Q25"/>
    <mergeCell ref="R24:R25"/>
    <mergeCell ref="C28:F30"/>
    <mergeCell ref="P28:P30"/>
    <mergeCell ref="Q28:Q30"/>
    <mergeCell ref="R28:R30"/>
    <mergeCell ref="C34:F35"/>
    <mergeCell ref="P34:P35"/>
    <mergeCell ref="Q34:Q35"/>
    <mergeCell ref="R34:R35"/>
    <mergeCell ref="C38:F40"/>
    <mergeCell ref="P38:P40"/>
    <mergeCell ref="Q38:Q40"/>
    <mergeCell ref="R38:R40"/>
    <mergeCell ref="C44:F45"/>
    <mergeCell ref="P44:P45"/>
    <mergeCell ref="Q44:Q45"/>
    <mergeCell ref="R44:R45"/>
    <mergeCell ref="C48:F50"/>
    <mergeCell ref="P48:P50"/>
    <mergeCell ref="Q48:Q50"/>
    <mergeCell ref="R48:R50"/>
    <mergeCell ref="C54:F55"/>
    <mergeCell ref="P54:P55"/>
    <mergeCell ref="Q54:Q55"/>
    <mergeCell ref="R54:R55"/>
    <mergeCell ref="C58:F60"/>
    <mergeCell ref="P58:P60"/>
    <mergeCell ref="Q58:Q60"/>
    <mergeCell ref="R58:R60"/>
    <mergeCell ref="C64:F65"/>
    <mergeCell ref="P64:P65"/>
    <mergeCell ref="Q64:Q65"/>
    <mergeCell ref="R64:R65"/>
    <mergeCell ref="C68:F70"/>
    <mergeCell ref="P68:P70"/>
    <mergeCell ref="Q68:Q70"/>
    <mergeCell ref="R68:R70"/>
    <mergeCell ref="C74:F75"/>
    <mergeCell ref="P74:P75"/>
    <mergeCell ref="Q74:Q75"/>
    <mergeCell ref="R74:R75"/>
    <mergeCell ref="C78:F80"/>
    <mergeCell ref="P78:P80"/>
    <mergeCell ref="Q78:Q80"/>
    <mergeCell ref="R78:R80"/>
    <mergeCell ref="C84:F85"/>
    <mergeCell ref="P84:P85"/>
    <mergeCell ref="Q84:Q85"/>
    <mergeCell ref="R84:R85"/>
    <mergeCell ref="C88:F90"/>
    <mergeCell ref="P88:P90"/>
    <mergeCell ref="Q88:Q90"/>
    <mergeCell ref="R88:R90"/>
    <mergeCell ref="C94:F95"/>
    <mergeCell ref="P94:P95"/>
    <mergeCell ref="Q94:Q95"/>
    <mergeCell ref="R94:R95"/>
    <mergeCell ref="C98:F100"/>
    <mergeCell ref="P98:P100"/>
    <mergeCell ref="Q98:Q100"/>
    <mergeCell ref="R98:R100"/>
    <mergeCell ref="C104:F105"/>
    <mergeCell ref="P104:P105"/>
    <mergeCell ref="Q104:Q105"/>
    <mergeCell ref="R104:R105"/>
    <mergeCell ref="C108:F110"/>
    <mergeCell ref="P108:P110"/>
    <mergeCell ref="Q108:Q110"/>
    <mergeCell ref="R108:R110"/>
    <mergeCell ref="C114:F115"/>
    <mergeCell ref="P114:P115"/>
    <mergeCell ref="Q114:Q115"/>
    <mergeCell ref="R114:R115"/>
    <mergeCell ref="C118:F120"/>
    <mergeCell ref="P118:P120"/>
    <mergeCell ref="Q118:Q120"/>
    <mergeCell ref="R118:R120"/>
    <mergeCell ref="C124:F125"/>
    <mergeCell ref="P124:P125"/>
    <mergeCell ref="Q124:Q125"/>
    <mergeCell ref="R124:R125"/>
    <mergeCell ref="C128:F130"/>
    <mergeCell ref="P128:P130"/>
    <mergeCell ref="Q128:Q130"/>
    <mergeCell ref="R128:R130"/>
    <mergeCell ref="C134:F135"/>
    <mergeCell ref="P134:P135"/>
    <mergeCell ref="Q134:Q135"/>
    <mergeCell ref="R134:R135"/>
    <mergeCell ref="C138:F140"/>
    <mergeCell ref="P138:P140"/>
    <mergeCell ref="Q138:Q140"/>
    <mergeCell ref="R138:R140"/>
    <mergeCell ref="C144:F145"/>
    <mergeCell ref="P144:P145"/>
    <mergeCell ref="Q144:Q145"/>
    <mergeCell ref="R144:R145"/>
    <mergeCell ref="C148:F150"/>
    <mergeCell ref="P148:P150"/>
    <mergeCell ref="Q148:Q150"/>
    <mergeCell ref="R148:R150"/>
    <mergeCell ref="C154:F155"/>
    <mergeCell ref="P154:P155"/>
    <mergeCell ref="Q154:Q155"/>
    <mergeCell ref="R154:R155"/>
    <mergeCell ref="C158:F160"/>
    <mergeCell ref="P158:P160"/>
    <mergeCell ref="Q158:Q160"/>
    <mergeCell ref="R158:R160"/>
    <mergeCell ref="C164:F165"/>
    <mergeCell ref="P164:P165"/>
    <mergeCell ref="Q164:Q165"/>
    <mergeCell ref="R164:R165"/>
    <mergeCell ref="C168:F170"/>
    <mergeCell ref="P168:P170"/>
    <mergeCell ref="Q168:Q170"/>
    <mergeCell ref="R168:R170"/>
    <mergeCell ref="C174:F175"/>
    <mergeCell ref="P174:P175"/>
    <mergeCell ref="Q174:Q175"/>
    <mergeCell ref="R174:R175"/>
    <mergeCell ref="C178:F180"/>
    <mergeCell ref="P178:P180"/>
    <mergeCell ref="Q178:Q180"/>
    <mergeCell ref="R178:R180"/>
    <mergeCell ref="C184:F185"/>
    <mergeCell ref="P184:P185"/>
    <mergeCell ref="Q184:Q185"/>
    <mergeCell ref="R184:R185"/>
    <mergeCell ref="C188:F190"/>
    <mergeCell ref="P188:P190"/>
    <mergeCell ref="Q188:Q190"/>
    <mergeCell ref="R188:R190"/>
    <mergeCell ref="C194:F195"/>
    <mergeCell ref="P194:P195"/>
    <mergeCell ref="Q194:Q195"/>
    <mergeCell ref="R194:R195"/>
    <mergeCell ref="C198:F200"/>
    <mergeCell ref="P198:P200"/>
    <mergeCell ref="Q198:Q200"/>
    <mergeCell ref="R198:R200"/>
    <mergeCell ref="C204:F205"/>
    <mergeCell ref="P204:P205"/>
    <mergeCell ref="Q204:Q205"/>
    <mergeCell ref="R204:R205"/>
    <mergeCell ref="C208:F210"/>
    <mergeCell ref="P208:P210"/>
    <mergeCell ref="Q208:Q210"/>
    <mergeCell ref="R208:R210"/>
    <mergeCell ref="C214:F215"/>
    <mergeCell ref="P214:P215"/>
    <mergeCell ref="Q214:Q215"/>
    <mergeCell ref="R214:R215"/>
    <mergeCell ref="C218:F220"/>
    <mergeCell ref="P218:P220"/>
    <mergeCell ref="Q218:Q220"/>
    <mergeCell ref="R218:R220"/>
    <mergeCell ref="C224:F225"/>
    <mergeCell ref="P224:P225"/>
    <mergeCell ref="Q224:Q225"/>
    <mergeCell ref="R224:R225"/>
    <mergeCell ref="C228:F230"/>
    <mergeCell ref="P228:P230"/>
    <mergeCell ref="Q228:Q230"/>
    <mergeCell ref="R228:R230"/>
    <mergeCell ref="C234:F235"/>
    <mergeCell ref="P234:P235"/>
    <mergeCell ref="Q234:Q235"/>
    <mergeCell ref="R234:R235"/>
    <mergeCell ref="C238:F240"/>
    <mergeCell ref="P238:P240"/>
    <mergeCell ref="Q238:Q240"/>
    <mergeCell ref="R238:R240"/>
    <mergeCell ref="C244:F245"/>
    <mergeCell ref="P244:P245"/>
    <mergeCell ref="Q244:Q245"/>
    <mergeCell ref="R244:R245"/>
    <mergeCell ref="C248:F250"/>
    <mergeCell ref="P248:P250"/>
    <mergeCell ref="Q248:Q250"/>
    <mergeCell ref="R248:R250"/>
    <mergeCell ref="C254:F255"/>
    <mergeCell ref="P254:P255"/>
    <mergeCell ref="Q254:Q255"/>
    <mergeCell ref="R254:R255"/>
    <mergeCell ref="C258:F260"/>
    <mergeCell ref="P258:P260"/>
    <mergeCell ref="Q258:Q260"/>
    <mergeCell ref="R258:R260"/>
    <mergeCell ref="C264:F265"/>
    <mergeCell ref="P264:P265"/>
    <mergeCell ref="Q264:Q265"/>
    <mergeCell ref="R264:R265"/>
    <mergeCell ref="C268:F270"/>
    <mergeCell ref="P268:P270"/>
    <mergeCell ref="Q268:Q270"/>
    <mergeCell ref="R268:R270"/>
    <mergeCell ref="C274:F275"/>
    <mergeCell ref="P274:P275"/>
    <mergeCell ref="Q274:Q275"/>
    <mergeCell ref="R274:R275"/>
    <mergeCell ref="C278:F280"/>
    <mergeCell ref="P278:P280"/>
    <mergeCell ref="Q278:Q280"/>
    <mergeCell ref="R278:R280"/>
    <mergeCell ref="C284:F285"/>
    <mergeCell ref="P284:P285"/>
    <mergeCell ref="Q284:Q285"/>
    <mergeCell ref="R284:R285"/>
    <mergeCell ref="C288:F290"/>
    <mergeCell ref="P288:P290"/>
    <mergeCell ref="Q288:Q290"/>
    <mergeCell ref="R288:R290"/>
    <mergeCell ref="C294:F295"/>
    <mergeCell ref="P294:P295"/>
    <mergeCell ref="Q294:Q295"/>
    <mergeCell ref="R294:R295"/>
    <mergeCell ref="C298:F300"/>
    <mergeCell ref="P298:P300"/>
    <mergeCell ref="Q298:Q300"/>
    <mergeCell ref="R298:R300"/>
    <mergeCell ref="C304:F305"/>
    <mergeCell ref="P304:P305"/>
    <mergeCell ref="Q304:Q305"/>
    <mergeCell ref="R304:R305"/>
    <mergeCell ref="C308:F310"/>
    <mergeCell ref="P308:P310"/>
    <mergeCell ref="Q308:Q310"/>
    <mergeCell ref="R308:R310"/>
    <mergeCell ref="C314:F315"/>
    <mergeCell ref="P314:P315"/>
    <mergeCell ref="Q314:Q315"/>
    <mergeCell ref="R314:R315"/>
    <mergeCell ref="C318:F320"/>
    <mergeCell ref="P318:P320"/>
    <mergeCell ref="Q318:Q320"/>
    <mergeCell ref="R318:R320"/>
    <mergeCell ref="C326:U331"/>
    <mergeCell ref="D344:AF349"/>
  </mergeCells>
  <phoneticPr fontId="2"/>
  <conditionalFormatting sqref="G13:J13">
    <cfRule type="expression" dxfId="92" priority="183">
      <formula>$G13="一般コース"</formula>
    </cfRule>
  </conditionalFormatting>
  <conditionalFormatting sqref="G18:J18">
    <cfRule type="expression" dxfId="91" priority="181">
      <formula>$G18="連携コース"</formula>
    </cfRule>
    <cfRule type="expression" dxfId="90" priority="182">
      <formula>$G18="一般コース"</formula>
    </cfRule>
  </conditionalFormatting>
  <conditionalFormatting sqref="G31:J31">
    <cfRule type="expression" dxfId="89" priority="179">
      <formula>$G31="連携コース"</formula>
    </cfRule>
    <cfRule type="expression" dxfId="88" priority="180">
      <formula>$G31="一般コース"</formula>
    </cfRule>
  </conditionalFormatting>
  <conditionalFormatting sqref="G26:J26">
    <cfRule type="expression" dxfId="87" priority="178">
      <formula>$G26="一般コース"</formula>
    </cfRule>
  </conditionalFormatting>
  <conditionalFormatting sqref="G181:J181">
    <cfRule type="expression" dxfId="86" priority="44">
      <formula>$G181="連携コース"</formula>
    </cfRule>
    <cfRule type="expression" dxfId="85" priority="45">
      <formula>$G181="一般コース"</formula>
    </cfRule>
  </conditionalFormatting>
  <conditionalFormatting sqref="G176:J176">
    <cfRule type="expression" dxfId="84" priority="43">
      <formula>$G176="一般コース"</formula>
    </cfRule>
  </conditionalFormatting>
  <conditionalFormatting sqref="G191:J191">
    <cfRule type="expression" dxfId="83" priority="41">
      <formula>$G191="連携コース"</formula>
    </cfRule>
    <cfRule type="expression" dxfId="82" priority="42">
      <formula>$G191="一般コース"</formula>
    </cfRule>
  </conditionalFormatting>
  <conditionalFormatting sqref="G186:J186">
    <cfRule type="expression" dxfId="81" priority="40">
      <formula>$G186="一般コース"</formula>
    </cfRule>
  </conditionalFormatting>
  <conditionalFormatting sqref="G201:J201">
    <cfRule type="expression" dxfId="80" priority="38">
      <formula>$G201="連携コース"</formula>
    </cfRule>
    <cfRule type="expression" dxfId="79" priority="39">
      <formula>$G201="一般コース"</formula>
    </cfRule>
  </conditionalFormatting>
  <conditionalFormatting sqref="G196:J196">
    <cfRule type="expression" dxfId="78" priority="37">
      <formula>$G196="一般コース"</formula>
    </cfRule>
  </conditionalFormatting>
  <conditionalFormatting sqref="G211:J211">
    <cfRule type="expression" dxfId="77" priority="35">
      <formula>$G211="連携コース"</formula>
    </cfRule>
    <cfRule type="expression" dxfId="76" priority="36">
      <formula>$G211="一般コース"</formula>
    </cfRule>
  </conditionalFormatting>
  <conditionalFormatting sqref="G206:J206">
    <cfRule type="expression" dxfId="75" priority="34">
      <formula>$G206="一般コース"</formula>
    </cfRule>
  </conditionalFormatting>
  <conditionalFormatting sqref="G171:J171">
    <cfRule type="expression" dxfId="74" priority="47">
      <formula>$G171="連携コース"</formula>
    </cfRule>
    <cfRule type="expression" dxfId="73" priority="48">
      <formula>$G171="一般コース"</formula>
    </cfRule>
  </conditionalFormatting>
  <conditionalFormatting sqref="G166:J166">
    <cfRule type="expression" dxfId="72" priority="46">
      <formula>$G166="一般コース"</formula>
    </cfRule>
  </conditionalFormatting>
  <conditionalFormatting sqref="G221:J221">
    <cfRule type="expression" dxfId="71" priority="32">
      <formula>$G221="連携コース"</formula>
    </cfRule>
    <cfRule type="expression" dxfId="70" priority="33">
      <formula>$G221="一般コース"</formula>
    </cfRule>
  </conditionalFormatting>
  <conditionalFormatting sqref="G216:J216">
    <cfRule type="expression" dxfId="69" priority="31">
      <formula>$G216="一般コース"</formula>
    </cfRule>
  </conditionalFormatting>
  <conditionalFormatting sqref="G231:J231">
    <cfRule type="expression" dxfId="68" priority="29">
      <formula>$G231="連携コース"</formula>
    </cfRule>
    <cfRule type="expression" dxfId="67" priority="30">
      <formula>$G231="一般コース"</formula>
    </cfRule>
  </conditionalFormatting>
  <conditionalFormatting sqref="G226:J226">
    <cfRule type="expression" dxfId="66" priority="28">
      <formula>$G226="一般コース"</formula>
    </cfRule>
  </conditionalFormatting>
  <conditionalFormatting sqref="G241:J241">
    <cfRule type="expression" dxfId="65" priority="26">
      <formula>$G241="連携コース"</formula>
    </cfRule>
    <cfRule type="expression" dxfId="64" priority="27">
      <formula>$G241="一般コース"</formula>
    </cfRule>
  </conditionalFormatting>
  <conditionalFormatting sqref="G236:J236">
    <cfRule type="expression" dxfId="63" priority="25">
      <formula>$G236="一般コース"</formula>
    </cfRule>
  </conditionalFormatting>
  <conditionalFormatting sqref="G41:J41">
    <cfRule type="expression" dxfId="62" priority="131">
      <formula>$G41="連携コース"</formula>
    </cfRule>
    <cfRule type="expression" dxfId="61" priority="132">
      <formula>$G41="一般コース"</formula>
    </cfRule>
  </conditionalFormatting>
  <conditionalFormatting sqref="G36:J36">
    <cfRule type="expression" dxfId="60" priority="130">
      <formula>$G36="一般コース"</formula>
    </cfRule>
  </conditionalFormatting>
  <conditionalFormatting sqref="G321:J321">
    <cfRule type="expression" dxfId="59" priority="2">
      <formula>$G321="連携コース"</formula>
    </cfRule>
    <cfRule type="expression" dxfId="58" priority="3">
      <formula>$G321="一般コース"</formula>
    </cfRule>
  </conditionalFormatting>
  <conditionalFormatting sqref="G316:J316">
    <cfRule type="expression" dxfId="57" priority="1">
      <formula>$G316="一般コース"</formula>
    </cfRule>
  </conditionalFormatting>
  <conditionalFormatting sqref="G251:J251">
    <cfRule type="expression" dxfId="56" priority="23">
      <formula>$G251="連携コース"</formula>
    </cfRule>
    <cfRule type="expression" dxfId="55" priority="24">
      <formula>$G251="一般コース"</formula>
    </cfRule>
  </conditionalFormatting>
  <conditionalFormatting sqref="G246:J246">
    <cfRule type="expression" dxfId="54" priority="22">
      <formula>$G246="一般コース"</formula>
    </cfRule>
  </conditionalFormatting>
  <conditionalFormatting sqref="G261:J261">
    <cfRule type="expression" dxfId="53" priority="20">
      <formula>$G261="連携コース"</formula>
    </cfRule>
    <cfRule type="expression" dxfId="52" priority="21">
      <formula>$G261="一般コース"</formula>
    </cfRule>
  </conditionalFormatting>
  <conditionalFormatting sqref="G256:J256">
    <cfRule type="expression" dxfId="51" priority="19">
      <formula>$G256="一般コース"</formula>
    </cfRule>
  </conditionalFormatting>
  <conditionalFormatting sqref="G51:J51">
    <cfRule type="expression" dxfId="50" priority="83">
      <formula>$G51="連携コース"</formula>
    </cfRule>
    <cfRule type="expression" dxfId="49" priority="84">
      <formula>$G51="一般コース"</formula>
    </cfRule>
  </conditionalFormatting>
  <conditionalFormatting sqref="G46:J46">
    <cfRule type="expression" dxfId="48" priority="82">
      <formula>$G46="一般コース"</formula>
    </cfRule>
  </conditionalFormatting>
  <conditionalFormatting sqref="G61:J61">
    <cfRule type="expression" dxfId="47" priority="80">
      <formula>$G61="連携コース"</formula>
    </cfRule>
    <cfRule type="expression" dxfId="46" priority="81">
      <formula>$G61="一般コース"</formula>
    </cfRule>
  </conditionalFormatting>
  <conditionalFormatting sqref="G56:J56">
    <cfRule type="expression" dxfId="45" priority="79">
      <formula>$G56="一般コース"</formula>
    </cfRule>
  </conditionalFormatting>
  <conditionalFormatting sqref="G71:J71">
    <cfRule type="expression" dxfId="44" priority="77">
      <formula>$G71="連携コース"</formula>
    </cfRule>
    <cfRule type="expression" dxfId="43" priority="78">
      <formula>$G71="一般コース"</formula>
    </cfRule>
  </conditionalFormatting>
  <conditionalFormatting sqref="G66:J66">
    <cfRule type="expression" dxfId="42" priority="76">
      <formula>$G66="一般コース"</formula>
    </cfRule>
  </conditionalFormatting>
  <conditionalFormatting sqref="G81:J81">
    <cfRule type="expression" dxfId="41" priority="74">
      <formula>$G81="連携コース"</formula>
    </cfRule>
    <cfRule type="expression" dxfId="40" priority="75">
      <formula>$G81="一般コース"</formula>
    </cfRule>
  </conditionalFormatting>
  <conditionalFormatting sqref="G76:J76">
    <cfRule type="expression" dxfId="39" priority="73">
      <formula>$G76="一般コース"</formula>
    </cfRule>
  </conditionalFormatting>
  <conditionalFormatting sqref="G91:J91">
    <cfRule type="expression" dxfId="38" priority="71">
      <formula>$G91="連携コース"</formula>
    </cfRule>
    <cfRule type="expression" dxfId="37" priority="72">
      <formula>$G91="一般コース"</formula>
    </cfRule>
  </conditionalFormatting>
  <conditionalFormatting sqref="G86:J86">
    <cfRule type="expression" dxfId="36" priority="70">
      <formula>$G86="一般コース"</formula>
    </cfRule>
  </conditionalFormatting>
  <conditionalFormatting sqref="G101:J101">
    <cfRule type="expression" dxfId="35" priority="68">
      <formula>$G101="連携コース"</formula>
    </cfRule>
    <cfRule type="expression" dxfId="34" priority="69">
      <formula>$G101="一般コース"</formula>
    </cfRule>
  </conditionalFormatting>
  <conditionalFormatting sqref="G96:J96">
    <cfRule type="expression" dxfId="33" priority="67">
      <formula>$G96="一般コース"</formula>
    </cfRule>
  </conditionalFormatting>
  <conditionalFormatting sqref="G111:J111">
    <cfRule type="expression" dxfId="32" priority="65">
      <formula>$G111="連携コース"</formula>
    </cfRule>
    <cfRule type="expression" dxfId="31" priority="66">
      <formula>$G111="一般コース"</formula>
    </cfRule>
  </conditionalFormatting>
  <conditionalFormatting sqref="G106:J106">
    <cfRule type="expression" dxfId="30" priority="64">
      <formula>$G106="一般コース"</formula>
    </cfRule>
  </conditionalFormatting>
  <conditionalFormatting sqref="G121:J121">
    <cfRule type="expression" dxfId="29" priority="62">
      <formula>$G121="連携コース"</formula>
    </cfRule>
    <cfRule type="expression" dxfId="28" priority="63">
      <formula>$G121="一般コース"</formula>
    </cfRule>
  </conditionalFormatting>
  <conditionalFormatting sqref="G116:J116">
    <cfRule type="expression" dxfId="27" priority="61">
      <formula>$G116="一般コース"</formula>
    </cfRule>
  </conditionalFormatting>
  <conditionalFormatting sqref="G131:J131">
    <cfRule type="expression" dxfId="26" priority="59">
      <formula>$G131="連携コース"</formula>
    </cfRule>
    <cfRule type="expression" dxfId="25" priority="60">
      <formula>$G131="一般コース"</formula>
    </cfRule>
  </conditionalFormatting>
  <conditionalFormatting sqref="G126:J126">
    <cfRule type="expression" dxfId="24" priority="58">
      <formula>$G126="一般コース"</formula>
    </cfRule>
  </conditionalFormatting>
  <conditionalFormatting sqref="G141:J141">
    <cfRule type="expression" dxfId="23" priority="56">
      <formula>$G141="連携コース"</formula>
    </cfRule>
    <cfRule type="expression" dxfId="22" priority="57">
      <formula>$G141="一般コース"</formula>
    </cfRule>
  </conditionalFormatting>
  <conditionalFormatting sqref="G136:J136">
    <cfRule type="expression" dxfId="21" priority="55">
      <formula>$G136="一般コース"</formula>
    </cfRule>
  </conditionalFormatting>
  <conditionalFormatting sqref="G151:J151">
    <cfRule type="expression" dxfId="20" priority="53">
      <formula>$G151="連携コース"</formula>
    </cfRule>
    <cfRule type="expression" dxfId="19" priority="54">
      <formula>$G151="一般コース"</formula>
    </cfRule>
  </conditionalFormatting>
  <conditionalFormatting sqref="G146:J146">
    <cfRule type="expression" dxfId="18" priority="52">
      <formula>$G146="一般コース"</formula>
    </cfRule>
  </conditionalFormatting>
  <conditionalFormatting sqref="G161:J161">
    <cfRule type="expression" dxfId="17" priority="50">
      <formula>$G161="連携コース"</formula>
    </cfRule>
    <cfRule type="expression" dxfId="16" priority="51">
      <formula>$G161="一般コース"</formula>
    </cfRule>
  </conditionalFormatting>
  <conditionalFormatting sqref="G156:J156">
    <cfRule type="expression" dxfId="15" priority="49">
      <formula>$G156="一般コース"</formula>
    </cfRule>
  </conditionalFormatting>
  <conditionalFormatting sqref="G271:J271">
    <cfRule type="expression" dxfId="14" priority="17">
      <formula>$G271="連携コース"</formula>
    </cfRule>
    <cfRule type="expression" dxfId="13" priority="18">
      <formula>$G271="一般コース"</formula>
    </cfRule>
  </conditionalFormatting>
  <conditionalFormatting sqref="G266:J266">
    <cfRule type="expression" dxfId="12" priority="16">
      <formula>$G266="一般コース"</formula>
    </cfRule>
  </conditionalFormatting>
  <conditionalFormatting sqref="G281:J281">
    <cfRule type="expression" dxfId="11" priority="14">
      <formula>$G281="連携コース"</formula>
    </cfRule>
    <cfRule type="expression" dxfId="10" priority="15">
      <formula>$G281="一般コース"</formula>
    </cfRule>
  </conditionalFormatting>
  <conditionalFormatting sqref="G276:J276">
    <cfRule type="expression" dxfId="9" priority="13">
      <formula>$G276="一般コース"</formula>
    </cfRule>
  </conditionalFormatting>
  <conditionalFormatting sqref="G291:J291">
    <cfRule type="expression" dxfId="8" priority="11">
      <formula>$G291="連携コース"</formula>
    </cfRule>
    <cfRule type="expression" dxfId="7" priority="12">
      <formula>$G291="一般コース"</formula>
    </cfRule>
  </conditionalFormatting>
  <conditionalFormatting sqref="G286:J286">
    <cfRule type="expression" dxfId="6" priority="10">
      <formula>$G286="一般コース"</formula>
    </cfRule>
  </conditionalFormatting>
  <conditionalFormatting sqref="G301:J301">
    <cfRule type="expression" dxfId="5" priority="8">
      <formula>$G301="連携コース"</formula>
    </cfRule>
    <cfRule type="expression" dxfId="4" priority="9">
      <formula>$G301="一般コース"</formula>
    </cfRule>
  </conditionalFormatting>
  <conditionalFormatting sqref="G296:J296">
    <cfRule type="expression" dxfId="3" priority="7">
      <formula>$G296="一般コース"</formula>
    </cfRule>
  </conditionalFormatting>
  <conditionalFormatting sqref="G311:J311">
    <cfRule type="expression" dxfId="2" priority="5">
      <formula>$G311="連携コース"</formula>
    </cfRule>
    <cfRule type="expression" dxfId="1" priority="6">
      <formula>$G311="一般コース"</formula>
    </cfRule>
  </conditionalFormatting>
  <conditionalFormatting sqref="G306:J306">
    <cfRule type="expression" dxfId="0" priority="4">
      <formula>$G306="一般コース"</formula>
    </cfRule>
  </conditionalFormatting>
  <dataValidations count="1">
    <dataValidation imeMode="off" allowBlank="0" showDropDown="0" showInputMessage="1" showErrorMessage="1" sqref="Q14:Q15 P13:P14 P9:R11 P96:P97 R14 R27 P26:P27 Q27:Q28 Q87:Q88 P18:R24 P36:P37 Q37:Q38 P66:P67 Q67:Q68 P76:P77 Q77:Q78 Q97:Q98 Q57:Q58 P31:R34 K322:R324 R37 P46:P47 P51:R54 P56:P57 Q47:Q48 P81:R84 P86:P87 P91:R94 P176:P177 P106:P107 Q107:Q108 Q167:Q168 P116:P117 Q117:Q118 P146:P147 Q147:Q148 P156:P157 Q157:Q158 Q177:Q178 Q137:Q138 P121:R124 P126:P127 P131:R134 P136:P137 Q127:Q128 P161:R164 P166:P167 P171:R174 P256:P257 P186:P187 Q187:Q188 Q247:Q248 P196:P197 Q197:Q198 P226:P227 Q227:Q228 P236:P237 Q237:Q238 Q257:Q258 Q217:Q218 P201:R204 P206:P207 P211:R214 P216:P217 Q207:Q208 P241:R244 P246:P247 P251:R254 P266:P267 Q267:Q268 P276:P277 Q277:Q278 P306:P307 Q307:Q308 P311:R314 P316:P317 Q317:Q318 Q297:Q298 P281:R284 P286:P287 P291:R294 P296:P297 Q287:Q288 K9:O321 R47 P41:R44 R57 P61:R64 R67 P71:R74 R77 R87 R97 P101:R104 R107 P111:R114 R117 R127 R137 P141:R144 R147 P151:R154 R157 R167 R177 P181:R184 R187 P191:R194 R197 R207 R217 P221:R224 R227 P231:R234 R237 R247 R257 P261:R264 R267 P271:R274 R277 R287 R297 P301:R304 R307 P321:R321 R317"/>
  </dataValidations>
  <pageMargins left="0.47244094488188981" right="0.43307086614173229" top="0.59055118110236227" bottom="0.47244094488188981" header="0.39370078740157483" footer="0.27559055118110237"/>
  <pageSetup paperSize="9" scale="84" fitToWidth="1" fitToHeight="0"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E318"/>
  <sheetViews>
    <sheetView tabSelected="1" view="pageBreakPreview" topLeftCell="C1" zoomScale="80" zoomScaleNormal="115" zoomScaleSheetLayoutView="80" workbookViewId="0">
      <selection activeCell="C1" sqref="C1"/>
    </sheetView>
  </sheetViews>
  <sheetFormatPr defaultColWidth="9.09765625" defaultRowHeight="12"/>
  <cols>
    <col min="1" max="1" width="11.69921875" style="210" customWidth="1"/>
    <col min="2" max="2" width="8.8984375" style="213" customWidth="1"/>
    <col min="3" max="3" width="8.8984375" style="214" customWidth="1"/>
    <col min="4" max="4" width="35.69921875" style="210" customWidth="1"/>
    <col min="5" max="5" width="20.69921875" style="210" customWidth="1"/>
    <col min="6" max="6" width="81" style="210" customWidth="1"/>
    <col min="7" max="7" width="47" style="210" customWidth="1"/>
    <col min="8" max="8" width="7.59765625" style="210" customWidth="1"/>
    <col min="9" max="10" width="14.09765625" style="215" customWidth="1"/>
    <col min="11" max="11" width="2" style="215" customWidth="1"/>
    <col min="12" max="12" width="2" style="210" customWidth="1"/>
    <col min="13" max="13" width="8.296875" style="216" hidden="1" customWidth="1"/>
    <col min="14" max="14" width="53.59765625" style="216" hidden="1" customWidth="1"/>
    <col min="15" max="15" width="1" style="216" hidden="1" customWidth="1"/>
    <col min="16" max="30" width="9.09765625" style="210" hidden="1" customWidth="1"/>
    <col min="31" max="16384" width="9.09765625" style="210"/>
  </cols>
  <sheetData>
    <row r="1" spans="1:30">
      <c r="A1" s="210" t="s">
        <v>7242</v>
      </c>
      <c r="I1" s="210"/>
      <c r="J1" s="210"/>
      <c r="K1" s="210"/>
    </row>
    <row r="2" spans="1:30">
      <c r="I2" s="210"/>
      <c r="J2" s="210"/>
      <c r="K2" s="210"/>
    </row>
    <row r="3" spans="1:30" ht="15.75" customHeight="1">
      <c r="D3" s="236" t="s">
        <v>5193</v>
      </c>
      <c r="E3" s="236"/>
      <c r="F3" s="236"/>
      <c r="G3" s="236"/>
      <c r="I3" s="248" t="s">
        <v>5</v>
      </c>
      <c r="J3" s="253" t="str">
        <f>'要綱様式1-1'!S3</f>
        <v>長野県</v>
      </c>
      <c r="K3" s="257"/>
    </row>
    <row r="4" spans="1:30">
      <c r="I4" s="210"/>
      <c r="J4" s="210"/>
      <c r="K4" s="210"/>
      <c r="M4" s="260"/>
      <c r="N4" s="260"/>
      <c r="O4" s="260"/>
    </row>
    <row r="5" spans="1:30">
      <c r="A5" s="217" t="s">
        <v>348</v>
      </c>
      <c r="B5" s="217"/>
      <c r="C5" s="228" t="s">
        <v>5448</v>
      </c>
      <c r="D5" s="217" t="s">
        <v>34</v>
      </c>
      <c r="E5" s="217"/>
      <c r="F5" s="217"/>
      <c r="G5" s="217"/>
      <c r="H5" s="217" t="s">
        <v>4718</v>
      </c>
      <c r="I5" s="217" t="s">
        <v>7238</v>
      </c>
      <c r="J5" s="217"/>
      <c r="K5" s="257"/>
      <c r="M5" s="260"/>
      <c r="N5" s="260"/>
      <c r="O5" s="260"/>
    </row>
    <row r="6" spans="1:30">
      <c r="A6" s="217" t="s">
        <v>2109</v>
      </c>
      <c r="B6" s="222" t="s">
        <v>122</v>
      </c>
      <c r="C6" s="229"/>
      <c r="D6" s="217" t="s">
        <v>46</v>
      </c>
      <c r="E6" s="240" t="s">
        <v>122</v>
      </c>
      <c r="F6" s="217" t="s">
        <v>39</v>
      </c>
      <c r="G6" s="217" t="s">
        <v>17</v>
      </c>
      <c r="H6" s="217"/>
      <c r="I6" s="249" t="s">
        <v>6525</v>
      </c>
      <c r="J6" s="249" t="s">
        <v>1170</v>
      </c>
      <c r="K6" s="258"/>
      <c r="O6" s="264"/>
    </row>
    <row r="7" spans="1:30" s="24" customFormat="1" ht="12.75" hidden="1" customHeight="1">
      <c r="A7" s="218"/>
      <c r="B7" s="223"/>
      <c r="C7" s="230"/>
      <c r="D7" s="237"/>
      <c r="E7" s="237"/>
      <c r="F7" s="237"/>
      <c r="G7" s="241"/>
      <c r="H7" s="244" t="str">
        <f t="shared" ref="H7:H70" si="0">IF(N7="R4補地域結婚支援重点推進事業一般メニューFALSE",2/3,IF(N7="R5当地域結婚支援重点推進事業一般メニューFALSE",2/3,IF(N7="R4補地域結婚支援重点推進事業重点メニューFALSE",3/4,IF(N7="R4補結婚支援コンシェルジュ事業結婚支援コンシェルジュ事業FALSE",3/4,IF(N7="R4補結婚_妊娠・出産_子育てに温かい社会づくり_機運醸成事業一般メニューFALSE",1/2,IF(N7="R5当結婚_妊娠・出産_子育てに温かい社会づくり_機運醸成事業一般メニューFALSE",1/2,IF(N7="R4補結婚_妊娠・出産_子育てに温かい社会づくり_機運醸成事業重点メニューFALSE",2/3,IF(N7="R4補結婚新生活支援事業結婚新生活支援R4補一般",1/2,IF(N7="R4補結婚新生活支援事業結婚新生活支援R4補連携",2/3,IF(N7="R5当結婚新生活支援事業結婚新生活支援R5当一般",1/2,""))))))))))</f>
        <v/>
      </c>
      <c r="I7" s="250"/>
      <c r="J7" s="254"/>
      <c r="K7" s="259"/>
      <c r="M7" s="261" t="b">
        <f t="shared" ref="M7:M70" si="1">IF(AND(C7="R5当",F7="4_1 新規に婚姻した世帯に対する住宅取得費用又は住宅賃借費用に係る支援及び引越費用等に係る支援（一般コース）"),"R5当一般",IF(AND(C7="R4補",F7="4_1 新規に婚姻した世帯に対する住宅取得費用又は住宅賃借費用に係る支援及び引越費用等に係る支援（一般コース）"),"R4補一般",IF(AND(C7="R4補",F7="4_2 新規に婚姻した世帯に対する住宅取得費用又は住宅賃借費用に係る支援及び引越費用等に係る支援（都道府県主導型コース）"),"R4補連携")))</f>
        <v>0</v>
      </c>
      <c r="N7" s="262" t="str">
        <f t="shared" ref="N7:N70" si="2">C7&amp;D7&amp;E7&amp;M7</f>
        <v>FALSE</v>
      </c>
      <c r="O7" s="265"/>
    </row>
    <row r="8" spans="1:30" s="24" customFormat="1" ht="12.75" hidden="1" customHeight="1">
      <c r="A8" s="219"/>
      <c r="B8" s="224"/>
      <c r="C8" s="231"/>
      <c r="D8" s="238"/>
      <c r="E8" s="238"/>
      <c r="F8" s="238"/>
      <c r="G8" s="242"/>
      <c r="H8" s="245" t="str">
        <f t="shared" si="0"/>
        <v/>
      </c>
      <c r="I8" s="251"/>
      <c r="J8" s="255"/>
      <c r="K8" s="259"/>
      <c r="M8" s="261" t="b">
        <f t="shared" si="1"/>
        <v>0</v>
      </c>
      <c r="N8" s="262" t="str">
        <f t="shared" si="2"/>
        <v>FALSE</v>
      </c>
      <c r="O8" s="265"/>
      <c r="P8" s="23" t="s">
        <v>401</v>
      </c>
      <c r="R8" s="271" t="s">
        <v>7278</v>
      </c>
      <c r="S8" s="268" t="s">
        <v>7279</v>
      </c>
      <c r="T8" s="268" t="s">
        <v>5411</v>
      </c>
      <c r="U8" s="268" t="s">
        <v>3719</v>
      </c>
      <c r="V8" s="268" t="s">
        <v>160</v>
      </c>
      <c r="W8" s="268" t="s">
        <v>7094</v>
      </c>
      <c r="Y8" s="271" t="s">
        <v>7289</v>
      </c>
      <c r="Z8" s="268" t="s">
        <v>7279</v>
      </c>
      <c r="AA8" s="268" t="s">
        <v>5411</v>
      </c>
      <c r="AB8" s="268" t="s">
        <v>3719</v>
      </c>
      <c r="AC8" s="268" t="s">
        <v>160</v>
      </c>
      <c r="AD8" s="268" t="s">
        <v>7094</v>
      </c>
    </row>
    <row r="9" spans="1:30" s="24" customFormat="1" ht="12.75" hidden="1" customHeight="1">
      <c r="A9" s="219"/>
      <c r="B9" s="224"/>
      <c r="C9" s="232"/>
      <c r="D9" s="238"/>
      <c r="E9" s="238"/>
      <c r="F9" s="238"/>
      <c r="G9" s="242"/>
      <c r="H9" s="245" t="str">
        <f t="shared" si="0"/>
        <v/>
      </c>
      <c r="I9" s="251"/>
      <c r="J9" s="255"/>
      <c r="K9" s="259"/>
      <c r="M9" s="261" t="b">
        <f t="shared" si="1"/>
        <v>0</v>
      </c>
      <c r="N9" s="262" t="str">
        <f t="shared" si="2"/>
        <v>FALSE</v>
      </c>
      <c r="O9" s="265"/>
      <c r="P9" s="266" t="s">
        <v>6434</v>
      </c>
      <c r="Q9" s="69" t="s">
        <v>7274</v>
      </c>
      <c r="R9" s="272">
        <f>SUM(S9:W9)</f>
        <v>0</v>
      </c>
      <c r="S9" s="272">
        <f>SUMIFS($I7:$I16,$C7:$C16,"R5当",$D7:$D16,"地域結婚支援重点推進事業",$H7:$H16,2/3)</f>
        <v>0</v>
      </c>
      <c r="T9" s="272"/>
      <c r="U9" s="272"/>
      <c r="V9" s="272"/>
      <c r="W9" s="272"/>
      <c r="Y9" s="272">
        <f>SUM(Z9:AD9)</f>
        <v>0</v>
      </c>
      <c r="Z9" s="272">
        <f>SUMIFS($J7:$J16,$C7:$C16,"R5当",$D7:$D16,"地域結婚支援重点推進事業",$H7:$H16,2/3)</f>
        <v>0</v>
      </c>
      <c r="AA9" s="272"/>
      <c r="AB9" s="272"/>
      <c r="AC9" s="272"/>
      <c r="AD9" s="272"/>
    </row>
    <row r="10" spans="1:30" s="24" customFormat="1" ht="12.75" hidden="1" customHeight="1">
      <c r="A10" s="219"/>
      <c r="B10" s="224"/>
      <c r="C10" s="232"/>
      <c r="D10" s="238"/>
      <c r="E10" s="238"/>
      <c r="F10" s="238"/>
      <c r="G10" s="242"/>
      <c r="H10" s="245" t="str">
        <f t="shared" si="0"/>
        <v/>
      </c>
      <c r="I10" s="251"/>
      <c r="J10" s="255"/>
      <c r="K10" s="259"/>
      <c r="M10" s="261" t="b">
        <f t="shared" si="1"/>
        <v>0</v>
      </c>
      <c r="N10" s="262" t="str">
        <f t="shared" si="2"/>
        <v>FALSE</v>
      </c>
      <c r="O10" s="265"/>
      <c r="P10" s="267"/>
      <c r="Q10" s="69" t="s">
        <v>1395</v>
      </c>
      <c r="R10" s="272">
        <f>SUM(S10:W10)</f>
        <v>0</v>
      </c>
      <c r="S10" s="272"/>
      <c r="T10" s="272"/>
      <c r="U10" s="272">
        <f>SUMIFS($I7:$I16,$C7:$C16,"R5当",$D7:$D16,"結婚_妊娠・出産_子育てに温かい社会づくり_機運醸成事業",$H7:$H16,1/2)</f>
        <v>0</v>
      </c>
      <c r="V10" s="272"/>
      <c r="W10" s="272"/>
      <c r="Y10" s="272">
        <f>SUM(Z10:AD10)</f>
        <v>0</v>
      </c>
      <c r="Z10" s="272"/>
      <c r="AA10" s="272"/>
      <c r="AB10" s="272">
        <f>SUMIFS($J7:$J16,$C7:$C16,"R5当",$D7:$D16,"結婚_妊娠・出産_子育てに温かい社会づくり_機運醸成事業",$H7:$H16,1/2)</f>
        <v>0</v>
      </c>
      <c r="AC10" s="272"/>
      <c r="AD10" s="272"/>
    </row>
    <row r="11" spans="1:30" s="24" customFormat="1" ht="12.75" hidden="1" customHeight="1">
      <c r="A11" s="219"/>
      <c r="B11" s="224"/>
      <c r="C11" s="231"/>
      <c r="D11" s="238"/>
      <c r="E11" s="238"/>
      <c r="F11" s="238"/>
      <c r="G11" s="242"/>
      <c r="H11" s="245" t="str">
        <f t="shared" si="0"/>
        <v/>
      </c>
      <c r="I11" s="251"/>
      <c r="J11" s="255"/>
      <c r="K11" s="259"/>
      <c r="M11" s="261" t="b">
        <f t="shared" si="1"/>
        <v>0</v>
      </c>
      <c r="N11" s="262" t="str">
        <f t="shared" si="2"/>
        <v>FALSE</v>
      </c>
      <c r="O11" s="265"/>
      <c r="P11" s="268" t="s">
        <v>5619</v>
      </c>
      <c r="Q11" s="269" t="str">
        <f>IF(COUNTIF(M7:M16,"R5当一般"),"一般コース","")</f>
        <v/>
      </c>
      <c r="R11" s="272">
        <f>SUM(S11:W11)</f>
        <v>0</v>
      </c>
      <c r="S11" s="272"/>
      <c r="T11" s="272"/>
      <c r="U11" s="272"/>
      <c r="V11" s="272">
        <f>SUMIFS($I7:$I16,$C7:$C16,"R5当",$F7:$F16,"4_1 新規に婚姻した世帯に対する住宅取得費用又は住宅賃借費用に係る支援及び引越費用等に係る支援（一般コース）")</f>
        <v>0</v>
      </c>
      <c r="W11" s="272"/>
      <c r="Y11" s="272">
        <f>SUM(Z11:AD11)</f>
        <v>0</v>
      </c>
      <c r="Z11" s="272"/>
      <c r="AA11" s="272"/>
      <c r="AB11" s="272"/>
      <c r="AC11" s="272">
        <f>SUMIFS($J7:$J16,$C7:$C16,"R5当",$F7:$F16,"4_1 新規に婚姻した世帯に対する住宅取得費用又は住宅賃借費用に係る支援及び引越費用等に係る支援（一般コース）")</f>
        <v>0</v>
      </c>
      <c r="AD11" s="272"/>
    </row>
    <row r="12" spans="1:30" s="24" customFormat="1" ht="12.75" hidden="1" customHeight="1">
      <c r="A12" s="219"/>
      <c r="B12" s="224"/>
      <c r="C12" s="233"/>
      <c r="D12" s="238"/>
      <c r="E12" s="238"/>
      <c r="F12" s="238"/>
      <c r="G12" s="242"/>
      <c r="H12" s="245" t="str">
        <f t="shared" si="0"/>
        <v/>
      </c>
      <c r="I12" s="251"/>
      <c r="J12" s="255"/>
      <c r="K12" s="259"/>
      <c r="M12" s="261" t="b">
        <f t="shared" si="1"/>
        <v>0</v>
      </c>
      <c r="N12" s="262" t="str">
        <f t="shared" si="2"/>
        <v>FALSE</v>
      </c>
      <c r="O12" s="265"/>
      <c r="P12" s="24" t="s">
        <v>4620</v>
      </c>
      <c r="R12" s="273"/>
      <c r="S12" s="273"/>
      <c r="T12" s="273"/>
      <c r="U12" s="273"/>
      <c r="V12" s="273"/>
      <c r="W12" s="273"/>
      <c r="Y12" s="273"/>
      <c r="Z12" s="273"/>
      <c r="AA12" s="273"/>
      <c r="AB12" s="273"/>
      <c r="AC12" s="273"/>
      <c r="AD12" s="273"/>
    </row>
    <row r="13" spans="1:30" s="24" customFormat="1" ht="12.75" hidden="1" customHeight="1">
      <c r="A13" s="219"/>
      <c r="B13" s="224"/>
      <c r="C13" s="232"/>
      <c r="D13" s="238"/>
      <c r="E13" s="238"/>
      <c r="F13" s="238"/>
      <c r="G13" s="242"/>
      <c r="H13" s="245" t="str">
        <f t="shared" si="0"/>
        <v/>
      </c>
      <c r="I13" s="251"/>
      <c r="J13" s="255"/>
      <c r="K13" s="259"/>
      <c r="M13" s="261" t="b">
        <f t="shared" si="1"/>
        <v>0</v>
      </c>
      <c r="N13" s="262" t="str">
        <f t="shared" si="2"/>
        <v>FALSE</v>
      </c>
      <c r="O13" s="265"/>
      <c r="P13" s="266" t="s">
        <v>6434</v>
      </c>
      <c r="Q13" s="270" t="s">
        <v>6257</v>
      </c>
      <c r="R13" s="272">
        <f>SUM(S13:W13)</f>
        <v>0</v>
      </c>
      <c r="S13" s="272">
        <f>SUMIFS($I7:$I16,$C7:$C16,"R4補",$D7:$D16,"地域結婚支援重点推進事業",$H7:$H16,3/4)</f>
        <v>0</v>
      </c>
      <c r="T13" s="272">
        <f>SUMIFS($I7:$I16,$C7:$C16,"R4補",$D7:$D16,"結婚支援コンシェルジュ事業",$H7:$H16,3/4)</f>
        <v>0</v>
      </c>
      <c r="U13" s="272"/>
      <c r="V13" s="272"/>
      <c r="W13" s="272"/>
      <c r="Y13" s="272">
        <f>SUM(Z13:AD13)</f>
        <v>0</v>
      </c>
      <c r="Z13" s="272">
        <f>SUMIFS($J7:$J16,$C7:$C16,"R4補",$D7:$D16,"地域結婚支援重点推進事業",$H7:$H16,3/4)</f>
        <v>0</v>
      </c>
      <c r="AA13" s="272">
        <f>SUMIFS($J7:$J16,$C7:$C16,"R4補",$D7:$D16,"結婚支援コンシェルジュ事業",$H7:$H16,3/4)</f>
        <v>0</v>
      </c>
      <c r="AB13" s="272"/>
      <c r="AC13" s="272"/>
      <c r="AD13" s="272"/>
    </row>
    <row r="14" spans="1:30" s="24" customFormat="1" ht="12.75" hidden="1" customHeight="1">
      <c r="A14" s="219"/>
      <c r="B14" s="224"/>
      <c r="C14" s="232"/>
      <c r="D14" s="238"/>
      <c r="E14" s="238"/>
      <c r="F14" s="238"/>
      <c r="G14" s="242"/>
      <c r="H14" s="245" t="str">
        <f t="shared" si="0"/>
        <v/>
      </c>
      <c r="I14" s="251"/>
      <c r="J14" s="255"/>
      <c r="K14" s="259"/>
      <c r="M14" s="261" t="b">
        <f t="shared" si="1"/>
        <v>0</v>
      </c>
      <c r="N14" s="262" t="str">
        <f t="shared" si="2"/>
        <v>FALSE</v>
      </c>
      <c r="O14" s="265"/>
      <c r="P14" s="266"/>
      <c r="Q14" s="69" t="s">
        <v>7274</v>
      </c>
      <c r="R14" s="272">
        <f>SUM(S14:W14)</f>
        <v>0</v>
      </c>
      <c r="S14" s="272">
        <f>SUMIFS($I7:$I16,$C7:$C16,"R4補",$D7:$D16,"地域結婚支援重点推進事業",$H7:$H16,2/3)</f>
        <v>0</v>
      </c>
      <c r="T14" s="272"/>
      <c r="U14" s="272">
        <f>SUMIFS($I7:$I16,$C7:$C16,"R4補",$D7:$D16,"結婚_妊娠・出産_子育てに温かい社会づくり_機運醸成事業",$H7:$H16,2/3)</f>
        <v>0</v>
      </c>
      <c r="V14" s="272"/>
      <c r="W14" s="272"/>
      <c r="Y14" s="272">
        <f>SUM(Z14:AD14)</f>
        <v>0</v>
      </c>
      <c r="Z14" s="272">
        <f>SUMIFS($J7:$J16,$C7:$C16,"R4補",$D7:$D16,"地域結婚支援重点推進事業",$H7:$H16,2/3)</f>
        <v>0</v>
      </c>
      <c r="AA14" s="272"/>
      <c r="AB14" s="272">
        <f>SUMIFS($J7:$J16,$C7:$C16,"R4補",$D7:$D16,"結婚_妊娠・出産_子育てに温かい社会づくり_機運醸成事業",$H7:$H16,2/3)</f>
        <v>0</v>
      </c>
      <c r="AC14" s="272"/>
      <c r="AD14" s="272"/>
    </row>
    <row r="15" spans="1:30" s="24" customFormat="1" ht="12.75" hidden="1" customHeight="1">
      <c r="A15" s="219"/>
      <c r="B15" s="224"/>
      <c r="C15" s="232"/>
      <c r="D15" s="238"/>
      <c r="E15" s="238"/>
      <c r="F15" s="238"/>
      <c r="G15" s="242"/>
      <c r="H15" s="245" t="str">
        <f t="shared" si="0"/>
        <v/>
      </c>
      <c r="I15" s="251"/>
      <c r="J15" s="255"/>
      <c r="K15" s="259"/>
      <c r="M15" s="261" t="b">
        <f t="shared" si="1"/>
        <v>0</v>
      </c>
      <c r="N15" s="262" t="str">
        <f t="shared" si="2"/>
        <v>FALSE</v>
      </c>
      <c r="O15" s="265"/>
      <c r="P15" s="266"/>
      <c r="Q15" s="69" t="s">
        <v>1395</v>
      </c>
      <c r="R15" s="272">
        <f>SUM(S15:W15)</f>
        <v>0</v>
      </c>
      <c r="S15" s="272"/>
      <c r="T15" s="272"/>
      <c r="U15" s="272">
        <f>SUMIFS($I7:$I16,$C7:$C16,"R4補",$D7:$D16,"結婚_妊娠・出産_子育てに温かい社会づくり_機運醸成事業",$H7:$H16,1/2)</f>
        <v>0</v>
      </c>
      <c r="V15" s="272"/>
      <c r="W15" s="272"/>
      <c r="Y15" s="272">
        <f>SUM(Z15:AD15)</f>
        <v>0</v>
      </c>
      <c r="Z15" s="272"/>
      <c r="AA15" s="272"/>
      <c r="AB15" s="272">
        <f>SUMIFS($J7:$J16,$C7:$C16,"R4補",$D7:$D16,"結婚_妊娠・出産_子育てに温かい社会づくり_機運醸成事業",$H7:$H16,1/2)</f>
        <v>0</v>
      </c>
      <c r="AC15" s="272"/>
      <c r="AD15" s="272"/>
    </row>
    <row r="16" spans="1:30" s="24" customFormat="1" ht="12.75" hidden="1" customHeight="1">
      <c r="A16" s="220"/>
      <c r="B16" s="225"/>
      <c r="C16" s="234"/>
      <c r="D16" s="239"/>
      <c r="E16" s="239"/>
      <c r="F16" s="239"/>
      <c r="G16" s="243"/>
      <c r="H16" s="246" t="str">
        <f t="shared" si="0"/>
        <v/>
      </c>
      <c r="I16" s="252"/>
      <c r="J16" s="256"/>
      <c r="K16" s="259"/>
      <c r="M16" s="261" t="b">
        <f t="shared" si="1"/>
        <v>0</v>
      </c>
      <c r="N16" s="262" t="str">
        <f t="shared" si="2"/>
        <v>FALSE</v>
      </c>
      <c r="O16" s="265"/>
      <c r="P16" s="268" t="s">
        <v>5619</v>
      </c>
      <c r="Q16" s="270" t="str">
        <f>IF(COUNTIF(M7:M16,"R4補一般"),"一般コース",IF(COUNTIF(M7:M16,"R4補連携"),"連携コース",""))</f>
        <v/>
      </c>
      <c r="R16" s="272">
        <f>SUM(S16:W16)</f>
        <v>0</v>
      </c>
      <c r="S16" s="272"/>
      <c r="T16" s="272"/>
      <c r="U16" s="272"/>
      <c r="V16" s="272">
        <f>SUMIFS($I7:$I16,$C7:$C16,"R4補",$F7:$F16,"4_1 新規に婚姻した世帯に対する住宅取得費用又は住宅賃借費用に係る支援及び引越費用等に係る支援（一般コース）")</f>
        <v>0</v>
      </c>
      <c r="W16" s="272">
        <f>SUMIFS($I7:$I16,$C7:$C16,"R4補",$F7:$F16,"4_2 新規に婚姻した世帯に対する住宅取得費用又は住宅賃借費用に係る支援及び引越費用等に係る支援（都道府県主導型コース）")</f>
        <v>0</v>
      </c>
      <c r="Y16" s="272">
        <f>SUM(Z16:AD16)</f>
        <v>0</v>
      </c>
      <c r="Z16" s="272"/>
      <c r="AA16" s="272"/>
      <c r="AB16" s="272"/>
      <c r="AC16" s="272">
        <f>SUMIFS($J7:$J16,$C7:$C16,"R4補",$F7:$F16,"4_1 新規に婚姻した世帯に対する住宅取得費用又は住宅賃借費用に係る支援及び引越費用等に係る支援（一般コース）")</f>
        <v>0</v>
      </c>
      <c r="AD16" s="272">
        <f>SUMIFS($J7:$J16,$C7:$C16,"R4補",$F7:$F16,"4_2 新規に婚姻した世帯に対する住宅取得費用又は住宅賃借費用に係る支援及び引越費用等に係る支援（都道府県主導型コース）")</f>
        <v>0</v>
      </c>
    </row>
    <row r="17" spans="1:30" s="24" customFormat="1" ht="12.75" customHeight="1">
      <c r="A17" s="218"/>
      <c r="B17" s="223" t="s">
        <v>2210</v>
      </c>
      <c r="C17" s="230" t="s">
        <v>462</v>
      </c>
      <c r="D17" s="237" t="s">
        <v>6758</v>
      </c>
      <c r="E17" s="237" t="s">
        <v>2812</v>
      </c>
      <c r="F17" s="237" t="s">
        <v>7142</v>
      </c>
      <c r="G17" s="241" t="s">
        <v>7298</v>
      </c>
      <c r="H17" s="247">
        <f t="shared" si="0"/>
        <v>0.66666666666666663</v>
      </c>
      <c r="I17" s="250">
        <v>900000</v>
      </c>
      <c r="J17" s="254">
        <v>900000</v>
      </c>
      <c r="K17" s="259"/>
      <c r="M17" s="261" t="str">
        <f t="shared" si="1"/>
        <v>R4補連携</v>
      </c>
      <c r="N17" s="262" t="str">
        <f t="shared" si="2"/>
        <v>R4補結婚新生活支援事業結婚新生活支援R4補連携</v>
      </c>
      <c r="O17" s="265"/>
    </row>
    <row r="18" spans="1:30" s="24" customFormat="1" ht="12.75" customHeight="1">
      <c r="A18" s="219"/>
      <c r="B18" s="224"/>
      <c r="C18" s="231"/>
      <c r="D18" s="238"/>
      <c r="E18" s="238"/>
      <c r="F18" s="238"/>
      <c r="G18" s="242"/>
      <c r="H18" s="245" t="str">
        <f t="shared" si="0"/>
        <v/>
      </c>
      <c r="I18" s="251"/>
      <c r="J18" s="255"/>
      <c r="K18" s="259"/>
      <c r="M18" s="261" t="b">
        <f t="shared" si="1"/>
        <v>0</v>
      </c>
      <c r="N18" s="262" t="str">
        <f t="shared" si="2"/>
        <v>FALSE</v>
      </c>
      <c r="O18" s="265"/>
      <c r="P18" s="23" t="s">
        <v>401</v>
      </c>
      <c r="R18" s="271" t="s">
        <v>7278</v>
      </c>
      <c r="S18" s="268" t="s">
        <v>7279</v>
      </c>
      <c r="T18" s="268" t="s">
        <v>5411</v>
      </c>
      <c r="U18" s="268" t="s">
        <v>3719</v>
      </c>
      <c r="V18" s="268" t="s">
        <v>160</v>
      </c>
      <c r="W18" s="268" t="s">
        <v>7094</v>
      </c>
      <c r="Y18" s="271" t="s">
        <v>7289</v>
      </c>
      <c r="Z18" s="268" t="s">
        <v>7279</v>
      </c>
      <c r="AA18" s="268" t="s">
        <v>5411</v>
      </c>
      <c r="AB18" s="268" t="s">
        <v>3719</v>
      </c>
      <c r="AC18" s="268" t="s">
        <v>160</v>
      </c>
      <c r="AD18" s="268" t="s">
        <v>7094</v>
      </c>
    </row>
    <row r="19" spans="1:30" s="24" customFormat="1" ht="12.75" customHeight="1">
      <c r="A19" s="219"/>
      <c r="B19" s="224"/>
      <c r="C19" s="232"/>
      <c r="D19" s="238"/>
      <c r="E19" s="238"/>
      <c r="F19" s="238"/>
      <c r="G19" s="242"/>
      <c r="H19" s="245" t="str">
        <f t="shared" si="0"/>
        <v/>
      </c>
      <c r="I19" s="251"/>
      <c r="J19" s="255"/>
      <c r="K19" s="259"/>
      <c r="M19" s="261" t="b">
        <f t="shared" si="1"/>
        <v>0</v>
      </c>
      <c r="N19" s="262" t="str">
        <f t="shared" si="2"/>
        <v>FALSE</v>
      </c>
      <c r="O19" s="265"/>
      <c r="P19" s="266" t="s">
        <v>6434</v>
      </c>
      <c r="Q19" s="69" t="s">
        <v>7274</v>
      </c>
      <c r="R19" s="272">
        <f>SUM(S19:W19)</f>
        <v>0</v>
      </c>
      <c r="S19" s="272">
        <f>SUMIFS($I17:$I26,$C17:$C26,"R5当",$D17:$D26,"地域結婚支援重点推進事業",$H17:$H26,2/3)</f>
        <v>0</v>
      </c>
      <c r="T19" s="272"/>
      <c r="U19" s="272"/>
      <c r="V19" s="272"/>
      <c r="W19" s="272"/>
      <c r="Y19" s="272">
        <f>SUM(Z19:AD19)</f>
        <v>0</v>
      </c>
      <c r="Z19" s="272">
        <f>SUMIFS($J17:$J26,$C17:$C26,"R5当",$D17:$D26,"地域結婚支援重点推進事業",$H17:$H26,2/3)</f>
        <v>0</v>
      </c>
      <c r="AA19" s="272"/>
      <c r="AB19" s="272"/>
      <c r="AC19" s="272"/>
      <c r="AD19" s="272"/>
    </row>
    <row r="20" spans="1:30" s="24" customFormat="1" ht="12.75" customHeight="1">
      <c r="A20" s="219"/>
      <c r="B20" s="224"/>
      <c r="C20" s="235"/>
      <c r="D20" s="238"/>
      <c r="E20" s="238"/>
      <c r="F20" s="238"/>
      <c r="G20" s="242"/>
      <c r="H20" s="245" t="str">
        <f t="shared" si="0"/>
        <v/>
      </c>
      <c r="I20" s="251"/>
      <c r="J20" s="255"/>
      <c r="K20" s="259"/>
      <c r="M20" s="261" t="b">
        <f t="shared" si="1"/>
        <v>0</v>
      </c>
      <c r="N20" s="262" t="str">
        <f t="shared" si="2"/>
        <v>FALSE</v>
      </c>
      <c r="O20" s="265"/>
      <c r="P20" s="267"/>
      <c r="Q20" s="69" t="s">
        <v>1395</v>
      </c>
      <c r="R20" s="272">
        <f>SUM(S20:W20)</f>
        <v>0</v>
      </c>
      <c r="S20" s="272"/>
      <c r="T20" s="272"/>
      <c r="U20" s="272">
        <f>SUMIFS($I17:$I26,$C17:$C26,"R5当",$D17:$D26,"結婚_妊娠・出産_子育てに温かい社会づくり_機運醸成事業",$H17:$H26,1/2)</f>
        <v>0</v>
      </c>
      <c r="V20" s="272"/>
      <c r="W20" s="272"/>
      <c r="Y20" s="272">
        <f>SUM(Z20:AD20)</f>
        <v>0</v>
      </c>
      <c r="Z20" s="272"/>
      <c r="AA20" s="272"/>
      <c r="AB20" s="272">
        <f>SUMIFS($J17:$J26,$C17:$C26,"R5当",$D17:$D26,"結婚_妊娠・出産_子育てに温かい社会づくり_機運醸成事業",$H17:$H26,1/2)</f>
        <v>0</v>
      </c>
      <c r="AC20" s="272"/>
      <c r="AD20" s="272"/>
    </row>
    <row r="21" spans="1:30" s="24" customFormat="1" ht="12.75" customHeight="1">
      <c r="A21" s="219"/>
      <c r="B21" s="224"/>
      <c r="C21" s="231"/>
      <c r="D21" s="238"/>
      <c r="E21" s="238"/>
      <c r="F21" s="238"/>
      <c r="G21" s="242"/>
      <c r="H21" s="245" t="str">
        <f t="shared" si="0"/>
        <v/>
      </c>
      <c r="I21" s="251"/>
      <c r="J21" s="255"/>
      <c r="K21" s="259"/>
      <c r="M21" s="261" t="b">
        <f t="shared" si="1"/>
        <v>0</v>
      </c>
      <c r="N21" s="262" t="str">
        <f t="shared" si="2"/>
        <v>FALSE</v>
      </c>
      <c r="O21" s="265"/>
      <c r="P21" s="268" t="s">
        <v>5619</v>
      </c>
      <c r="Q21" s="269" t="str">
        <f>IF(COUNTIF(M17:M26,"R5当一般"),"一般コース","")</f>
        <v/>
      </c>
      <c r="R21" s="272">
        <f>SUM(S21:W21)</f>
        <v>0</v>
      </c>
      <c r="S21" s="272"/>
      <c r="T21" s="272"/>
      <c r="U21" s="272"/>
      <c r="V21" s="272">
        <f>SUMIFS($I17:$I26,$C17:$C26,"R5当",$F17:$F26,"4_1 新規に婚姻した世帯に対する住宅取得費用又は住宅賃借費用に係る支援及び引越費用等に係る支援（一般コース）")</f>
        <v>0</v>
      </c>
      <c r="W21" s="272"/>
      <c r="Y21" s="272">
        <f>SUM(Z21:AD21)</f>
        <v>0</v>
      </c>
      <c r="Z21" s="272"/>
      <c r="AA21" s="272"/>
      <c r="AB21" s="272"/>
      <c r="AC21" s="272">
        <f>SUMIFS($J17:$J26,$C17:$C26,"R5当",$F17:$F26,"4_1 新規に婚姻した世帯に対する住宅取得費用又は住宅賃借費用に係る支援及び引越費用等に係る支援（一般コース）")</f>
        <v>0</v>
      </c>
      <c r="AD21" s="272"/>
    </row>
    <row r="22" spans="1:30" s="24" customFormat="1" ht="12.75" customHeight="1">
      <c r="A22" s="219"/>
      <c r="B22" s="224"/>
      <c r="C22" s="232"/>
      <c r="D22" s="238"/>
      <c r="E22" s="238"/>
      <c r="F22" s="238"/>
      <c r="G22" s="242"/>
      <c r="H22" s="245" t="str">
        <f t="shared" si="0"/>
        <v/>
      </c>
      <c r="I22" s="251"/>
      <c r="J22" s="255"/>
      <c r="K22" s="259"/>
      <c r="M22" s="261" t="b">
        <f t="shared" si="1"/>
        <v>0</v>
      </c>
      <c r="N22" s="262" t="str">
        <f t="shared" si="2"/>
        <v>FALSE</v>
      </c>
      <c r="O22" s="265"/>
      <c r="P22" s="24" t="s">
        <v>4620</v>
      </c>
      <c r="R22" s="273"/>
      <c r="S22" s="273"/>
      <c r="T22" s="273"/>
      <c r="U22" s="273"/>
      <c r="V22" s="273"/>
      <c r="W22" s="273"/>
      <c r="Y22" s="273"/>
      <c r="Z22" s="273"/>
      <c r="AA22" s="273"/>
      <c r="AB22" s="273"/>
      <c r="AC22" s="273"/>
      <c r="AD22" s="273"/>
    </row>
    <row r="23" spans="1:30" s="24" customFormat="1" ht="12.75" customHeight="1">
      <c r="A23" s="219"/>
      <c r="B23" s="224"/>
      <c r="C23" s="232"/>
      <c r="D23" s="238"/>
      <c r="E23" s="238"/>
      <c r="F23" s="238"/>
      <c r="G23" s="242"/>
      <c r="H23" s="245" t="str">
        <f t="shared" si="0"/>
        <v/>
      </c>
      <c r="I23" s="251"/>
      <c r="J23" s="255"/>
      <c r="K23" s="259"/>
      <c r="M23" s="261" t="b">
        <f t="shared" si="1"/>
        <v>0</v>
      </c>
      <c r="N23" s="262" t="str">
        <f t="shared" si="2"/>
        <v>FALSE</v>
      </c>
      <c r="O23" s="265"/>
      <c r="P23" s="266" t="s">
        <v>6434</v>
      </c>
      <c r="Q23" s="270" t="s">
        <v>6257</v>
      </c>
      <c r="R23" s="272">
        <f>SUM(S23:W23)</f>
        <v>0</v>
      </c>
      <c r="S23" s="272">
        <f>SUMIFS($I17:$I26,$C17:$C26,"R4補",$D17:$D26,"地域結婚支援重点推進事業",$H17:$H26,3/4)</f>
        <v>0</v>
      </c>
      <c r="T23" s="272">
        <f>SUMIFS($I17:$I26,$C17:$C26,"R4補",$D17:$D26,"結婚支援コンシェルジュ事業",$H17:$H26,3/4)</f>
        <v>0</v>
      </c>
      <c r="U23" s="272"/>
      <c r="V23" s="272"/>
      <c r="W23" s="272"/>
      <c r="Y23" s="272">
        <f>SUM(Z23:AD23)</f>
        <v>0</v>
      </c>
      <c r="Z23" s="272">
        <f>SUMIFS($J17:$J26,$C17:$C26,"R4補",$D17:$D26,"地域結婚支援重点推進事業",$H17:$H26,3/4)</f>
        <v>0</v>
      </c>
      <c r="AA23" s="272">
        <f>SUMIFS($J17:$J26,$C17:$C26,"R4補",$D17:$D26,"結婚支援コンシェルジュ事業",$H17:$H26,3/4)</f>
        <v>0</v>
      </c>
      <c r="AB23" s="272"/>
      <c r="AC23" s="272"/>
      <c r="AD23" s="272"/>
    </row>
    <row r="24" spans="1:30" s="24" customFormat="1" ht="12.75" customHeight="1">
      <c r="A24" s="219"/>
      <c r="B24" s="224"/>
      <c r="C24" s="232"/>
      <c r="D24" s="238"/>
      <c r="E24" s="238"/>
      <c r="F24" s="238"/>
      <c r="G24" s="242"/>
      <c r="H24" s="245" t="str">
        <f t="shared" si="0"/>
        <v/>
      </c>
      <c r="I24" s="251"/>
      <c r="J24" s="255"/>
      <c r="K24" s="259"/>
      <c r="M24" s="261" t="b">
        <f t="shared" si="1"/>
        <v>0</v>
      </c>
      <c r="N24" s="262" t="str">
        <f t="shared" si="2"/>
        <v>FALSE</v>
      </c>
      <c r="O24" s="265"/>
      <c r="P24" s="266"/>
      <c r="Q24" s="69" t="s">
        <v>7274</v>
      </c>
      <c r="R24" s="272">
        <f>SUM(S24:W24)</f>
        <v>0</v>
      </c>
      <c r="S24" s="272">
        <f>SUMIFS($I17:$I26,$C17:$C26,"R4補",$D17:$D26,"地域結婚支援重点推進事業",$H17:$H26,2/3)</f>
        <v>0</v>
      </c>
      <c r="T24" s="272"/>
      <c r="U24" s="272">
        <f>SUMIFS($I17:$I26,$C17:$C26,"R4補",$D17:$D26,"結婚_妊娠・出産_子育てに温かい社会づくり_機運醸成事業",$H17:$H26,2/3)</f>
        <v>0</v>
      </c>
      <c r="V24" s="272"/>
      <c r="W24" s="272"/>
      <c r="Y24" s="272">
        <f>SUM(Z24:AD24)</f>
        <v>0</v>
      </c>
      <c r="Z24" s="272">
        <f>SUMIFS($J17:$J26,$C17:$C26,"R4補",$D17:$D26,"地域結婚支援重点推進事業",$H17:$H26,2/3)</f>
        <v>0</v>
      </c>
      <c r="AA24" s="272"/>
      <c r="AB24" s="272">
        <f>SUMIFS($J17:$J26,$C17:$C26,"R4補",$D17:$D26,"結婚_妊娠・出産_子育てに温かい社会づくり_機運醸成事業",$H17:$H26,2/3)</f>
        <v>0</v>
      </c>
      <c r="AC24" s="272"/>
      <c r="AD24" s="272"/>
    </row>
    <row r="25" spans="1:30" s="24" customFormat="1" ht="12.75" customHeight="1">
      <c r="A25" s="219"/>
      <c r="B25" s="224"/>
      <c r="C25" s="232"/>
      <c r="D25" s="238"/>
      <c r="E25" s="238"/>
      <c r="F25" s="238"/>
      <c r="G25" s="242"/>
      <c r="H25" s="245" t="str">
        <f t="shared" si="0"/>
        <v/>
      </c>
      <c r="I25" s="251"/>
      <c r="J25" s="255"/>
      <c r="K25" s="259"/>
      <c r="M25" s="261" t="b">
        <f t="shared" si="1"/>
        <v>0</v>
      </c>
      <c r="N25" s="262" t="str">
        <f t="shared" si="2"/>
        <v>FALSE</v>
      </c>
      <c r="O25" s="265"/>
      <c r="P25" s="266"/>
      <c r="Q25" s="69" t="s">
        <v>1395</v>
      </c>
      <c r="R25" s="272">
        <f>SUM(S25:W25)</f>
        <v>0</v>
      </c>
      <c r="S25" s="272"/>
      <c r="T25" s="272"/>
      <c r="U25" s="272">
        <f>SUMIFS($I17:$I26,$C17:$C26,"R4補",$D17:$D26,"結婚_妊娠・出産_子育てに温かい社会づくり_機運醸成事業",$H17:$H26,1/2)</f>
        <v>0</v>
      </c>
      <c r="V25" s="272"/>
      <c r="W25" s="272"/>
      <c r="Y25" s="272">
        <f>SUM(Z25:AD25)</f>
        <v>0</v>
      </c>
      <c r="Z25" s="272"/>
      <c r="AA25" s="272"/>
      <c r="AB25" s="272">
        <f>SUMIFS($J17:$J26,$C17:$C26,"R4補",$D17:$D26,"結婚_妊娠・出産_子育てに温かい社会づくり_機運醸成事業",$H17:$H26,1/2)</f>
        <v>0</v>
      </c>
      <c r="AC25" s="272"/>
      <c r="AD25" s="272"/>
    </row>
    <row r="26" spans="1:30" s="24" customFormat="1" ht="12.75" customHeight="1">
      <c r="A26" s="220"/>
      <c r="B26" s="225"/>
      <c r="C26" s="234"/>
      <c r="D26" s="239"/>
      <c r="E26" s="239"/>
      <c r="F26" s="239"/>
      <c r="G26" s="243"/>
      <c r="H26" s="246" t="str">
        <f t="shared" si="0"/>
        <v/>
      </c>
      <c r="I26" s="252"/>
      <c r="J26" s="256"/>
      <c r="K26" s="259"/>
      <c r="M26" s="261" t="b">
        <f t="shared" si="1"/>
        <v>0</v>
      </c>
      <c r="N26" s="262" t="str">
        <f t="shared" si="2"/>
        <v>FALSE</v>
      </c>
      <c r="O26" s="265"/>
      <c r="P26" s="268" t="s">
        <v>5619</v>
      </c>
      <c r="Q26" s="270" t="str">
        <f>IF(COUNTIF(M17:M26,"R4補一般"),"一般コース",IF(COUNTIF(M17:M26,"R4補連携"),"連携コース",""))</f>
        <v>連携コース</v>
      </c>
      <c r="R26" s="272">
        <f>SUM(S26:W26)</f>
        <v>900000</v>
      </c>
      <c r="S26" s="272"/>
      <c r="T26" s="272"/>
      <c r="U26" s="272"/>
      <c r="V26" s="272">
        <f>SUMIFS($I17:$I26,$C17:$C26,"R4補",$F17:$F26,"4_1 新規に婚姻した世帯に対する住宅取得費用又は住宅賃借費用に係る支援及び引越費用等に係る支援（一般コース）")</f>
        <v>0</v>
      </c>
      <c r="W26" s="272">
        <f>SUMIFS($I17:$I26,$C17:$C26,"R4補",$F17:$F26,"4_2 新規に婚姻した世帯に対する住宅取得費用又は住宅賃借費用に係る支援及び引越費用等に係る支援（都道府県主導型コース）")</f>
        <v>900000</v>
      </c>
      <c r="Y26" s="272">
        <f>SUM(Z26:AD26)</f>
        <v>900000</v>
      </c>
      <c r="Z26" s="272"/>
      <c r="AA26" s="272"/>
      <c r="AB26" s="272"/>
      <c r="AC26" s="272">
        <f>SUMIFS($J17:$J26,$C17:$C26,"R4補",$F17:$F26,"4_1 新規に婚姻した世帯に対する住宅取得費用又は住宅賃借費用に係る支援及び引越費用等に係る支援（一般コース）")</f>
        <v>0</v>
      </c>
      <c r="AD26" s="272">
        <f>SUMIFS($J17:$J26,$C17:$C26,"R4補",$F17:$F26,"4_2 新規に婚姻した世帯に対する住宅取得費用又は住宅賃借費用に係る支援及び引越費用等に係る支援（都道府県主導型コース）")</f>
        <v>900000</v>
      </c>
    </row>
    <row r="27" spans="1:30" s="24" customFormat="1" ht="12.75" hidden="1" customHeight="1">
      <c r="A27" s="218"/>
      <c r="B27" s="223"/>
      <c r="C27" s="230"/>
      <c r="D27" s="237"/>
      <c r="E27" s="237"/>
      <c r="F27" s="237"/>
      <c r="G27" s="241"/>
      <c r="H27" s="247" t="str">
        <f t="shared" si="0"/>
        <v/>
      </c>
      <c r="I27" s="250"/>
      <c r="J27" s="254"/>
      <c r="K27" s="259"/>
      <c r="M27" s="261" t="b">
        <f t="shared" si="1"/>
        <v>0</v>
      </c>
      <c r="N27" s="262" t="str">
        <f t="shared" si="2"/>
        <v>FALSE</v>
      </c>
      <c r="O27" s="265"/>
    </row>
    <row r="28" spans="1:30" s="24" customFormat="1" ht="12.75" hidden="1" customHeight="1">
      <c r="A28" s="219"/>
      <c r="B28" s="224"/>
      <c r="C28" s="231"/>
      <c r="D28" s="238"/>
      <c r="E28" s="238"/>
      <c r="F28" s="238"/>
      <c r="G28" s="242"/>
      <c r="H28" s="245" t="str">
        <f t="shared" si="0"/>
        <v/>
      </c>
      <c r="I28" s="251"/>
      <c r="J28" s="255"/>
      <c r="K28" s="259"/>
      <c r="M28" s="261" t="b">
        <f t="shared" si="1"/>
        <v>0</v>
      </c>
      <c r="N28" s="262" t="str">
        <f t="shared" si="2"/>
        <v>FALSE</v>
      </c>
      <c r="O28" s="265"/>
      <c r="P28" s="23" t="s">
        <v>401</v>
      </c>
      <c r="R28" s="271" t="s">
        <v>7278</v>
      </c>
      <c r="S28" s="268" t="s">
        <v>7279</v>
      </c>
      <c r="T28" s="268" t="s">
        <v>5411</v>
      </c>
      <c r="U28" s="268" t="s">
        <v>3719</v>
      </c>
      <c r="V28" s="268" t="s">
        <v>160</v>
      </c>
      <c r="W28" s="268" t="s">
        <v>7094</v>
      </c>
      <c r="Y28" s="271" t="s">
        <v>7289</v>
      </c>
      <c r="Z28" s="268" t="s">
        <v>7279</v>
      </c>
      <c r="AA28" s="268" t="s">
        <v>5411</v>
      </c>
      <c r="AB28" s="268" t="s">
        <v>3719</v>
      </c>
      <c r="AC28" s="268" t="s">
        <v>160</v>
      </c>
      <c r="AD28" s="268" t="s">
        <v>7094</v>
      </c>
    </row>
    <row r="29" spans="1:30" s="24" customFormat="1" ht="12.75" hidden="1" customHeight="1">
      <c r="A29" s="219"/>
      <c r="B29" s="224"/>
      <c r="C29" s="232"/>
      <c r="D29" s="238"/>
      <c r="E29" s="238"/>
      <c r="F29" s="238"/>
      <c r="G29" s="242"/>
      <c r="H29" s="245" t="str">
        <f t="shared" si="0"/>
        <v/>
      </c>
      <c r="I29" s="251"/>
      <c r="J29" s="255"/>
      <c r="K29" s="259"/>
      <c r="M29" s="261" t="b">
        <f t="shared" si="1"/>
        <v>0</v>
      </c>
      <c r="N29" s="262" t="str">
        <f t="shared" si="2"/>
        <v>FALSE</v>
      </c>
      <c r="O29" s="265"/>
      <c r="P29" s="266" t="s">
        <v>6434</v>
      </c>
      <c r="Q29" s="69" t="s">
        <v>7274</v>
      </c>
      <c r="R29" s="272">
        <f>SUM(S29:W29)</f>
        <v>0</v>
      </c>
      <c r="S29" s="272">
        <f>SUMIFS($I27:$I36,$C27:$C36,"R5当",$D27:$D36,"地域結婚支援重点推進事業",$H27:$H36,2/3)</f>
        <v>0</v>
      </c>
      <c r="T29" s="272"/>
      <c r="U29" s="272"/>
      <c r="V29" s="272"/>
      <c r="W29" s="272"/>
      <c r="Y29" s="272">
        <f>SUM(Z29:AD29)</f>
        <v>0</v>
      </c>
      <c r="Z29" s="272">
        <f>SUMIFS($J27:$J36,$C27:$C36,"R5当",$D27:$D36,"地域結婚支援重点推進事業",$H27:$H36,2/3)</f>
        <v>0</v>
      </c>
      <c r="AA29" s="272"/>
      <c r="AB29" s="272"/>
      <c r="AC29" s="272"/>
      <c r="AD29" s="272"/>
    </row>
    <row r="30" spans="1:30" s="24" customFormat="1" ht="12.75" hidden="1" customHeight="1">
      <c r="A30" s="219"/>
      <c r="B30" s="224"/>
      <c r="C30" s="235"/>
      <c r="D30" s="238"/>
      <c r="E30" s="238"/>
      <c r="F30" s="238"/>
      <c r="G30" s="242"/>
      <c r="H30" s="245" t="str">
        <f t="shared" si="0"/>
        <v/>
      </c>
      <c r="I30" s="251"/>
      <c r="J30" s="255"/>
      <c r="K30" s="259"/>
      <c r="M30" s="261" t="b">
        <f t="shared" si="1"/>
        <v>0</v>
      </c>
      <c r="N30" s="262" t="str">
        <f t="shared" si="2"/>
        <v>FALSE</v>
      </c>
      <c r="O30" s="265"/>
      <c r="P30" s="267"/>
      <c r="Q30" s="69" t="s">
        <v>1395</v>
      </c>
      <c r="R30" s="272">
        <f>SUM(S30:W30)</f>
        <v>0</v>
      </c>
      <c r="S30" s="272"/>
      <c r="T30" s="272"/>
      <c r="U30" s="272">
        <f>SUMIFS($I27:$I36,$C27:$C36,"R5当",$D27:$D36,"結婚_妊娠・出産_子育てに温かい社会づくり_機運醸成事業",$H27:$H36,1/2)</f>
        <v>0</v>
      </c>
      <c r="V30" s="272"/>
      <c r="W30" s="272"/>
      <c r="Y30" s="272">
        <f>SUM(Z30:AD30)</f>
        <v>0</v>
      </c>
      <c r="Z30" s="272"/>
      <c r="AA30" s="272"/>
      <c r="AB30" s="272">
        <f>SUMIFS($J27:$J36,$C27:$C36,"R5当",$D27:$D36,"結婚_妊娠・出産_子育てに温かい社会づくり_機運醸成事業",$H27:$H36,1/2)</f>
        <v>0</v>
      </c>
      <c r="AC30" s="272"/>
      <c r="AD30" s="272"/>
    </row>
    <row r="31" spans="1:30" s="24" customFormat="1" ht="12.75" hidden="1" customHeight="1">
      <c r="A31" s="219"/>
      <c r="B31" s="224"/>
      <c r="C31" s="231"/>
      <c r="D31" s="238"/>
      <c r="E31" s="238"/>
      <c r="F31" s="238"/>
      <c r="G31" s="242"/>
      <c r="H31" s="245" t="str">
        <f t="shared" si="0"/>
        <v/>
      </c>
      <c r="I31" s="251"/>
      <c r="J31" s="255"/>
      <c r="K31" s="259"/>
      <c r="M31" s="261" t="b">
        <f t="shared" si="1"/>
        <v>0</v>
      </c>
      <c r="N31" s="262" t="str">
        <f t="shared" si="2"/>
        <v>FALSE</v>
      </c>
      <c r="O31" s="265"/>
      <c r="P31" s="268" t="s">
        <v>5619</v>
      </c>
      <c r="Q31" s="269" t="str">
        <f>IF(COUNTIF(M27:M36,"R5当一般"),"一般コース","")</f>
        <v/>
      </c>
      <c r="R31" s="272">
        <f>SUM(S31:W31)</f>
        <v>0</v>
      </c>
      <c r="S31" s="272"/>
      <c r="T31" s="272"/>
      <c r="U31" s="272"/>
      <c r="V31" s="272">
        <f>SUMIFS($I27:$I36,$C27:$C36,"R5当",$F27:$F36,"4_1 新規に婚姻した世帯に対する住宅取得費用又は住宅賃借費用に係る支援及び引越費用等に係る支援（一般コース）")</f>
        <v>0</v>
      </c>
      <c r="W31" s="272"/>
      <c r="Y31" s="272">
        <f>SUM(Z31:AD31)</f>
        <v>0</v>
      </c>
      <c r="Z31" s="272"/>
      <c r="AA31" s="272"/>
      <c r="AB31" s="272"/>
      <c r="AC31" s="272">
        <f>SUMIFS($J27:$J36,$C27:$C36,"R5当",$F27:$F36,"4_1 新規に婚姻した世帯に対する住宅取得費用又は住宅賃借費用に係る支援及び引越費用等に係る支援（一般コース）")</f>
        <v>0</v>
      </c>
      <c r="AD31" s="272"/>
    </row>
    <row r="32" spans="1:30" s="24" customFormat="1" ht="12.75" hidden="1" customHeight="1">
      <c r="A32" s="219"/>
      <c r="B32" s="224"/>
      <c r="C32" s="232"/>
      <c r="D32" s="238"/>
      <c r="E32" s="238"/>
      <c r="F32" s="238"/>
      <c r="G32" s="242"/>
      <c r="H32" s="245" t="str">
        <f t="shared" si="0"/>
        <v/>
      </c>
      <c r="I32" s="251"/>
      <c r="J32" s="255"/>
      <c r="K32" s="259"/>
      <c r="M32" s="261" t="b">
        <f t="shared" si="1"/>
        <v>0</v>
      </c>
      <c r="N32" s="262" t="str">
        <f t="shared" si="2"/>
        <v>FALSE</v>
      </c>
      <c r="O32" s="265"/>
      <c r="P32" s="24" t="s">
        <v>4620</v>
      </c>
      <c r="R32" s="273"/>
      <c r="S32" s="273"/>
      <c r="T32" s="273"/>
      <c r="U32" s="273"/>
      <c r="V32" s="273"/>
      <c r="W32" s="273"/>
      <c r="Y32" s="273"/>
      <c r="Z32" s="273"/>
      <c r="AA32" s="273"/>
      <c r="AB32" s="273"/>
      <c r="AC32" s="273"/>
      <c r="AD32" s="273"/>
    </row>
    <row r="33" spans="1:30" s="24" customFormat="1" ht="12.75" hidden="1" customHeight="1">
      <c r="A33" s="219"/>
      <c r="B33" s="224"/>
      <c r="C33" s="232"/>
      <c r="D33" s="238"/>
      <c r="E33" s="238"/>
      <c r="F33" s="238"/>
      <c r="G33" s="242"/>
      <c r="H33" s="245" t="str">
        <f t="shared" si="0"/>
        <v/>
      </c>
      <c r="I33" s="251"/>
      <c r="J33" s="255"/>
      <c r="K33" s="259"/>
      <c r="M33" s="261" t="b">
        <f t="shared" si="1"/>
        <v>0</v>
      </c>
      <c r="N33" s="262" t="str">
        <f t="shared" si="2"/>
        <v>FALSE</v>
      </c>
      <c r="O33" s="265"/>
      <c r="P33" s="266" t="s">
        <v>6434</v>
      </c>
      <c r="Q33" s="270" t="s">
        <v>6257</v>
      </c>
      <c r="R33" s="272">
        <f>SUM(S33:W33)</f>
        <v>0</v>
      </c>
      <c r="S33" s="272">
        <f>SUMIFS($I27:$I36,$C27:$C36,"R4補",$D27:$D36,"地域結婚支援重点推進事業",$H27:$H36,3/4)</f>
        <v>0</v>
      </c>
      <c r="T33" s="272">
        <f>SUMIFS($I27:$I36,$C27:$C36,"R4補",$D27:$D36,"結婚支援コンシェルジュ事業",$H27:$H36,3/4)</f>
        <v>0</v>
      </c>
      <c r="U33" s="272"/>
      <c r="V33" s="272"/>
      <c r="W33" s="272"/>
      <c r="Y33" s="272">
        <f>SUM(Z33:AD33)</f>
        <v>0</v>
      </c>
      <c r="Z33" s="272">
        <f>SUMIFS($J27:$J36,$C27:$C36,"R4補",$D27:$D36,"地域結婚支援重点推進事業",$H27:$H36,3/4)</f>
        <v>0</v>
      </c>
      <c r="AA33" s="272">
        <f>SUMIFS($J27:$J36,$C27:$C36,"R4補",$D27:$D36,"結婚支援コンシェルジュ事業",$H27:$H36,3/4)</f>
        <v>0</v>
      </c>
      <c r="AB33" s="272"/>
      <c r="AC33" s="272"/>
      <c r="AD33" s="272"/>
    </row>
    <row r="34" spans="1:30" s="24" customFormat="1" ht="12.75" hidden="1" customHeight="1">
      <c r="A34" s="219"/>
      <c r="B34" s="224"/>
      <c r="C34" s="232"/>
      <c r="D34" s="238"/>
      <c r="E34" s="238"/>
      <c r="F34" s="238"/>
      <c r="G34" s="242"/>
      <c r="H34" s="245" t="str">
        <f t="shared" si="0"/>
        <v/>
      </c>
      <c r="I34" s="251"/>
      <c r="J34" s="255"/>
      <c r="K34" s="259"/>
      <c r="M34" s="261" t="b">
        <f t="shared" si="1"/>
        <v>0</v>
      </c>
      <c r="N34" s="262" t="str">
        <f t="shared" si="2"/>
        <v>FALSE</v>
      </c>
      <c r="O34" s="265"/>
      <c r="P34" s="266"/>
      <c r="Q34" s="69" t="s">
        <v>7274</v>
      </c>
      <c r="R34" s="272">
        <f>SUM(S34:W34)</f>
        <v>0</v>
      </c>
      <c r="S34" s="272">
        <f>SUMIFS($I27:$I36,$C27:$C36,"R4補",$D27:$D36,"地域結婚支援重点推進事業",$H27:$H36,2/3)</f>
        <v>0</v>
      </c>
      <c r="T34" s="272"/>
      <c r="U34" s="272">
        <f>SUMIFS($I27:$I36,$C27:$C36,"R4補",$D27:$D36,"結婚_妊娠・出産_子育てに温かい社会づくり_機運醸成事業",$H27:$H36,2/3)</f>
        <v>0</v>
      </c>
      <c r="V34" s="272"/>
      <c r="W34" s="272"/>
      <c r="Y34" s="272">
        <f>SUM(Z34:AD34)</f>
        <v>0</v>
      </c>
      <c r="Z34" s="272">
        <f>SUMIFS($J27:$J36,$C27:$C36,"R4補",$D27:$D36,"地域結婚支援重点推進事業",$H27:$H36,2/3)</f>
        <v>0</v>
      </c>
      <c r="AA34" s="272"/>
      <c r="AB34" s="272">
        <f>SUMIFS($J27:$J36,$C27:$C36,"R4補",$D27:$D36,"結婚_妊娠・出産_子育てに温かい社会づくり_機運醸成事業",$H27:$H36,2/3)</f>
        <v>0</v>
      </c>
      <c r="AC34" s="272"/>
      <c r="AD34" s="272"/>
    </row>
    <row r="35" spans="1:30" s="24" customFormat="1" ht="12.75" hidden="1" customHeight="1">
      <c r="A35" s="219"/>
      <c r="B35" s="224"/>
      <c r="C35" s="232"/>
      <c r="D35" s="238"/>
      <c r="E35" s="238"/>
      <c r="F35" s="238"/>
      <c r="G35" s="242"/>
      <c r="H35" s="245" t="str">
        <f t="shared" si="0"/>
        <v/>
      </c>
      <c r="I35" s="251"/>
      <c r="J35" s="255"/>
      <c r="K35" s="259"/>
      <c r="M35" s="261" t="b">
        <f t="shared" si="1"/>
        <v>0</v>
      </c>
      <c r="N35" s="262" t="str">
        <f t="shared" si="2"/>
        <v>FALSE</v>
      </c>
      <c r="O35" s="265"/>
      <c r="P35" s="266"/>
      <c r="Q35" s="69" t="s">
        <v>1395</v>
      </c>
      <c r="R35" s="272">
        <f>SUM(S35:W35)</f>
        <v>0</v>
      </c>
      <c r="S35" s="272"/>
      <c r="T35" s="272"/>
      <c r="U35" s="272">
        <f>SUMIFS($I27:$I36,$C27:$C36,"R4補",$D27:$D36,"結婚_妊娠・出産_子育てに温かい社会づくり_機運醸成事業",$H27:$H36,1/2)</f>
        <v>0</v>
      </c>
      <c r="V35" s="272"/>
      <c r="W35" s="272"/>
      <c r="Y35" s="272">
        <f>SUM(Z35:AD35)</f>
        <v>0</v>
      </c>
      <c r="Z35" s="272"/>
      <c r="AA35" s="272"/>
      <c r="AB35" s="272">
        <f>SUMIFS($J27:$J36,$C27:$C36,"R4補",$D27:$D36,"結婚_妊娠・出産_子育てに温かい社会づくり_機運醸成事業",$H27:$H36,1/2)</f>
        <v>0</v>
      </c>
      <c r="AC35" s="272"/>
      <c r="AD35" s="272"/>
    </row>
    <row r="36" spans="1:30" s="24" customFormat="1" ht="12.75" hidden="1" customHeight="1">
      <c r="A36" s="220"/>
      <c r="B36" s="225"/>
      <c r="C36" s="234"/>
      <c r="D36" s="239"/>
      <c r="E36" s="239"/>
      <c r="F36" s="239"/>
      <c r="G36" s="243"/>
      <c r="H36" s="246" t="str">
        <f t="shared" si="0"/>
        <v/>
      </c>
      <c r="I36" s="252"/>
      <c r="J36" s="256"/>
      <c r="K36" s="259"/>
      <c r="M36" s="261" t="b">
        <f t="shared" si="1"/>
        <v>0</v>
      </c>
      <c r="N36" s="262" t="str">
        <f t="shared" si="2"/>
        <v>FALSE</v>
      </c>
      <c r="O36" s="265"/>
      <c r="P36" s="268" t="s">
        <v>5619</v>
      </c>
      <c r="Q36" s="270" t="str">
        <f>IF(COUNTIF(M27:M36,"R4補一般"),"一般コース",IF(COUNTIF(M27:M36,"R4補連携"),"連携コース",""))</f>
        <v/>
      </c>
      <c r="R36" s="272">
        <f>SUM(S36:W36)</f>
        <v>0</v>
      </c>
      <c r="S36" s="272"/>
      <c r="T36" s="272"/>
      <c r="U36" s="272"/>
      <c r="V36" s="272">
        <f>SUMIFS($I27:$I36,$C27:$C36,"R4補",$F27:$F36,"4_1 新規に婚姻した世帯に対する住宅取得費用又は住宅賃借費用に係る支援及び引越費用等に係る支援（一般コース）")</f>
        <v>0</v>
      </c>
      <c r="W36" s="272">
        <f>SUMIFS($I27:$I36,$C27:$C36,"R4補",$F27:$F36,"4_2 新規に婚姻した世帯に対する住宅取得費用又は住宅賃借費用に係る支援及び引越費用等に係る支援（都道府県主導型コース）")</f>
        <v>0</v>
      </c>
      <c r="Y36" s="272">
        <f>SUM(Z36:AD36)</f>
        <v>0</v>
      </c>
      <c r="Z36" s="272"/>
      <c r="AA36" s="272"/>
      <c r="AB36" s="272"/>
      <c r="AC36" s="272">
        <f>SUMIFS($J27:$J36,$C27:$C36,"R4補",$F27:$F36,"4_1 新規に婚姻した世帯に対する住宅取得費用又は住宅賃借費用に係る支援及び引越費用等に係る支援（一般コース）")</f>
        <v>0</v>
      </c>
      <c r="AD36" s="272">
        <f>SUMIFS($J27:$J36,$C27:$C36,"R4補",$F27:$F36,"4_2 新規に婚姻した世帯に対する住宅取得費用又は住宅賃借費用に係る支援及び引越費用等に係る支援（都道府県主導型コース）")</f>
        <v>0</v>
      </c>
    </row>
    <row r="37" spans="1:30" s="24" customFormat="1" ht="12.75" hidden="1" customHeight="1">
      <c r="A37" s="218"/>
      <c r="B37" s="223"/>
      <c r="C37" s="230"/>
      <c r="D37" s="237"/>
      <c r="E37" s="237"/>
      <c r="F37" s="237"/>
      <c r="G37" s="241"/>
      <c r="H37" s="247" t="str">
        <f t="shared" si="0"/>
        <v/>
      </c>
      <c r="I37" s="250"/>
      <c r="J37" s="254"/>
      <c r="K37" s="259"/>
      <c r="M37" s="261" t="b">
        <f t="shared" si="1"/>
        <v>0</v>
      </c>
      <c r="N37" s="262" t="str">
        <f t="shared" si="2"/>
        <v>FALSE</v>
      </c>
      <c r="O37" s="265"/>
    </row>
    <row r="38" spans="1:30" s="24" customFormat="1" ht="12.75" hidden="1" customHeight="1">
      <c r="A38" s="219"/>
      <c r="B38" s="224"/>
      <c r="C38" s="231"/>
      <c r="D38" s="238"/>
      <c r="E38" s="238"/>
      <c r="F38" s="238"/>
      <c r="G38" s="242"/>
      <c r="H38" s="245" t="str">
        <f t="shared" si="0"/>
        <v/>
      </c>
      <c r="I38" s="251"/>
      <c r="J38" s="255"/>
      <c r="K38" s="259"/>
      <c r="M38" s="261" t="b">
        <f t="shared" si="1"/>
        <v>0</v>
      </c>
      <c r="N38" s="262" t="str">
        <f t="shared" si="2"/>
        <v>FALSE</v>
      </c>
      <c r="O38" s="265"/>
      <c r="P38" s="23" t="s">
        <v>401</v>
      </c>
      <c r="R38" s="271" t="s">
        <v>7278</v>
      </c>
      <c r="S38" s="268" t="s">
        <v>7279</v>
      </c>
      <c r="T38" s="268" t="s">
        <v>5411</v>
      </c>
      <c r="U38" s="268" t="s">
        <v>3719</v>
      </c>
      <c r="V38" s="268" t="s">
        <v>160</v>
      </c>
      <c r="W38" s="268" t="s">
        <v>7094</v>
      </c>
      <c r="Y38" s="271" t="s">
        <v>7289</v>
      </c>
      <c r="Z38" s="268" t="s">
        <v>7279</v>
      </c>
      <c r="AA38" s="268" t="s">
        <v>5411</v>
      </c>
      <c r="AB38" s="268" t="s">
        <v>3719</v>
      </c>
      <c r="AC38" s="268" t="s">
        <v>160</v>
      </c>
      <c r="AD38" s="268" t="s">
        <v>7094</v>
      </c>
    </row>
    <row r="39" spans="1:30" s="24" customFormat="1" ht="12.75" hidden="1" customHeight="1">
      <c r="A39" s="219"/>
      <c r="B39" s="224"/>
      <c r="C39" s="232"/>
      <c r="D39" s="238"/>
      <c r="E39" s="238"/>
      <c r="F39" s="238"/>
      <c r="G39" s="242"/>
      <c r="H39" s="245" t="str">
        <f t="shared" si="0"/>
        <v/>
      </c>
      <c r="I39" s="251"/>
      <c r="J39" s="255"/>
      <c r="K39" s="259"/>
      <c r="M39" s="261" t="b">
        <f t="shared" si="1"/>
        <v>0</v>
      </c>
      <c r="N39" s="262" t="str">
        <f t="shared" si="2"/>
        <v>FALSE</v>
      </c>
      <c r="O39" s="265"/>
      <c r="P39" s="266" t="s">
        <v>6434</v>
      </c>
      <c r="Q39" s="69" t="s">
        <v>7274</v>
      </c>
      <c r="R39" s="272">
        <f>SUM(S39:W39)</f>
        <v>0</v>
      </c>
      <c r="S39" s="272">
        <f>SUMIFS($I37:$I46,$C37:$C46,"R5当",$D37:$D46,"地域結婚支援重点推進事業",$H37:$H46,2/3)</f>
        <v>0</v>
      </c>
      <c r="T39" s="272"/>
      <c r="U39" s="272"/>
      <c r="V39" s="272"/>
      <c r="W39" s="272"/>
      <c r="Y39" s="272">
        <f>SUM(Z39:AD39)</f>
        <v>0</v>
      </c>
      <c r="Z39" s="272">
        <f>SUMIFS($J37:$J46,$C37:$C46,"R5当",$D37:$D46,"地域結婚支援重点推進事業",$H37:$H46,2/3)</f>
        <v>0</v>
      </c>
      <c r="AA39" s="272"/>
      <c r="AB39" s="272"/>
      <c r="AC39" s="272"/>
      <c r="AD39" s="272"/>
    </row>
    <row r="40" spans="1:30" s="24" customFormat="1" ht="12.75" hidden="1" customHeight="1">
      <c r="A40" s="219"/>
      <c r="B40" s="224"/>
      <c r="C40" s="235"/>
      <c r="D40" s="238"/>
      <c r="E40" s="238"/>
      <c r="F40" s="238"/>
      <c r="G40" s="242"/>
      <c r="H40" s="245" t="str">
        <f t="shared" si="0"/>
        <v/>
      </c>
      <c r="I40" s="251"/>
      <c r="J40" s="255"/>
      <c r="K40" s="259"/>
      <c r="M40" s="261" t="b">
        <f t="shared" si="1"/>
        <v>0</v>
      </c>
      <c r="N40" s="262" t="str">
        <f t="shared" si="2"/>
        <v>FALSE</v>
      </c>
      <c r="O40" s="265"/>
      <c r="P40" s="267"/>
      <c r="Q40" s="69" t="s">
        <v>1395</v>
      </c>
      <c r="R40" s="272">
        <f>SUM(S40:W40)</f>
        <v>0</v>
      </c>
      <c r="S40" s="272"/>
      <c r="T40" s="272"/>
      <c r="U40" s="272">
        <f>SUMIFS($I37:$I46,$C37:$C46,"R5当",$D37:$D46,"結婚_妊娠・出産_子育てに温かい社会づくり_機運醸成事業",$H37:$H46,1/2)</f>
        <v>0</v>
      </c>
      <c r="V40" s="272"/>
      <c r="W40" s="272"/>
      <c r="Y40" s="272">
        <f>SUM(Z40:AD40)</f>
        <v>0</v>
      </c>
      <c r="Z40" s="272"/>
      <c r="AA40" s="272"/>
      <c r="AB40" s="272">
        <f>SUMIFS($J37:$J46,$C37:$C46,"R5当",$D37:$D46,"結婚_妊娠・出産_子育てに温かい社会づくり_機運醸成事業",$H37:$H46,1/2)</f>
        <v>0</v>
      </c>
      <c r="AC40" s="272"/>
      <c r="AD40" s="272"/>
    </row>
    <row r="41" spans="1:30" s="24" customFormat="1" ht="12.75" hidden="1" customHeight="1">
      <c r="A41" s="219"/>
      <c r="B41" s="224"/>
      <c r="C41" s="231"/>
      <c r="D41" s="238"/>
      <c r="E41" s="238"/>
      <c r="F41" s="238"/>
      <c r="G41" s="242"/>
      <c r="H41" s="245" t="str">
        <f t="shared" si="0"/>
        <v/>
      </c>
      <c r="I41" s="251"/>
      <c r="J41" s="255"/>
      <c r="K41" s="259"/>
      <c r="M41" s="261" t="b">
        <f t="shared" si="1"/>
        <v>0</v>
      </c>
      <c r="N41" s="262" t="str">
        <f t="shared" si="2"/>
        <v>FALSE</v>
      </c>
      <c r="O41" s="265"/>
      <c r="P41" s="268" t="s">
        <v>5619</v>
      </c>
      <c r="Q41" s="269" t="str">
        <f>IF(COUNTIF(M37:M46,"R5当一般"),"一般コース","")</f>
        <v/>
      </c>
      <c r="R41" s="272">
        <f>SUM(S41:W41)</f>
        <v>0</v>
      </c>
      <c r="S41" s="272"/>
      <c r="T41" s="272"/>
      <c r="U41" s="272"/>
      <c r="V41" s="272">
        <f>SUMIFS($I37:$I46,$C37:$C46,"R5当",$F37:$F46,"4_1 新規に婚姻した世帯に対する住宅取得費用又は住宅賃借費用に係る支援及び引越費用等に係る支援（一般コース）")</f>
        <v>0</v>
      </c>
      <c r="W41" s="272"/>
      <c r="Y41" s="272">
        <f>SUM(Z41:AD41)</f>
        <v>0</v>
      </c>
      <c r="Z41" s="272"/>
      <c r="AA41" s="272"/>
      <c r="AB41" s="272"/>
      <c r="AC41" s="272">
        <f>SUMIFS($J37:$J46,$C37:$C46,"R5当",$F37:$F46,"4_1 新規に婚姻した世帯に対する住宅取得費用又は住宅賃借費用に係る支援及び引越費用等に係る支援（一般コース）")</f>
        <v>0</v>
      </c>
      <c r="AD41" s="272"/>
    </row>
    <row r="42" spans="1:30" s="24" customFormat="1" ht="12.75" hidden="1" customHeight="1">
      <c r="A42" s="219"/>
      <c r="B42" s="224"/>
      <c r="C42" s="232"/>
      <c r="D42" s="238"/>
      <c r="E42" s="238"/>
      <c r="F42" s="238"/>
      <c r="G42" s="242"/>
      <c r="H42" s="245" t="str">
        <f t="shared" si="0"/>
        <v/>
      </c>
      <c r="I42" s="251"/>
      <c r="J42" s="255"/>
      <c r="K42" s="259"/>
      <c r="M42" s="261" t="b">
        <f t="shared" si="1"/>
        <v>0</v>
      </c>
      <c r="N42" s="262" t="str">
        <f t="shared" si="2"/>
        <v>FALSE</v>
      </c>
      <c r="O42" s="265"/>
      <c r="P42" s="24" t="s">
        <v>4620</v>
      </c>
      <c r="R42" s="273"/>
      <c r="S42" s="273"/>
      <c r="T42" s="273"/>
      <c r="U42" s="273"/>
      <c r="V42" s="273"/>
      <c r="W42" s="273"/>
      <c r="Y42" s="273"/>
      <c r="Z42" s="273"/>
      <c r="AA42" s="273"/>
      <c r="AB42" s="273"/>
      <c r="AC42" s="273"/>
      <c r="AD42" s="273"/>
    </row>
    <row r="43" spans="1:30" s="24" customFormat="1" ht="12.75" hidden="1" customHeight="1">
      <c r="A43" s="219"/>
      <c r="B43" s="224"/>
      <c r="C43" s="232"/>
      <c r="D43" s="238"/>
      <c r="E43" s="238"/>
      <c r="F43" s="238"/>
      <c r="G43" s="242"/>
      <c r="H43" s="245" t="str">
        <f t="shared" si="0"/>
        <v/>
      </c>
      <c r="I43" s="251"/>
      <c r="J43" s="255"/>
      <c r="K43" s="259"/>
      <c r="M43" s="261" t="b">
        <f t="shared" si="1"/>
        <v>0</v>
      </c>
      <c r="N43" s="262" t="str">
        <f t="shared" si="2"/>
        <v>FALSE</v>
      </c>
      <c r="O43" s="265"/>
      <c r="P43" s="266" t="s">
        <v>6434</v>
      </c>
      <c r="Q43" s="270" t="s">
        <v>6257</v>
      </c>
      <c r="R43" s="272">
        <f>SUM(S43:W43)</f>
        <v>0</v>
      </c>
      <c r="S43" s="272">
        <f>SUMIFS($I37:$I46,$C37:$C46,"R4補",$D37:$D46,"地域結婚支援重点推進事業",$H37:$H46,3/4)</f>
        <v>0</v>
      </c>
      <c r="T43" s="272">
        <f>SUMIFS($I37:$I46,$C37:$C46,"R4補",$D37:$D46,"結婚支援コンシェルジュ事業",$H37:$H46,3/4)</f>
        <v>0</v>
      </c>
      <c r="U43" s="272"/>
      <c r="V43" s="272"/>
      <c r="W43" s="272"/>
      <c r="Y43" s="272">
        <f>SUM(Z43:AD43)</f>
        <v>0</v>
      </c>
      <c r="Z43" s="272">
        <f>SUMIFS($J37:$J46,$C37:$C46,"R4補",$D37:$D46,"地域結婚支援重点推進事業",$H37:$H46,3/4)</f>
        <v>0</v>
      </c>
      <c r="AA43" s="272">
        <f>SUMIFS($J37:$J46,$C37:$C46,"R4補",$D37:$D46,"結婚支援コンシェルジュ事業",$H37:$H46,3/4)</f>
        <v>0</v>
      </c>
      <c r="AB43" s="272"/>
      <c r="AC43" s="272"/>
      <c r="AD43" s="272"/>
    </row>
    <row r="44" spans="1:30" s="24" customFormat="1" ht="12.75" hidden="1" customHeight="1">
      <c r="A44" s="219"/>
      <c r="B44" s="224"/>
      <c r="C44" s="232"/>
      <c r="D44" s="238"/>
      <c r="E44" s="238"/>
      <c r="F44" s="238"/>
      <c r="G44" s="242"/>
      <c r="H44" s="245" t="str">
        <f t="shared" si="0"/>
        <v/>
      </c>
      <c r="I44" s="251"/>
      <c r="J44" s="255"/>
      <c r="K44" s="259"/>
      <c r="M44" s="261" t="b">
        <f t="shared" si="1"/>
        <v>0</v>
      </c>
      <c r="N44" s="262" t="str">
        <f t="shared" si="2"/>
        <v>FALSE</v>
      </c>
      <c r="O44" s="265"/>
      <c r="P44" s="266"/>
      <c r="Q44" s="69" t="s">
        <v>7274</v>
      </c>
      <c r="R44" s="272">
        <f>SUM(S44:W44)</f>
        <v>0</v>
      </c>
      <c r="S44" s="272">
        <f>SUMIFS($I37:$I46,$C37:$C46,"R4補",$D37:$D46,"地域結婚支援重点推進事業",$H37:$H46,2/3)</f>
        <v>0</v>
      </c>
      <c r="T44" s="272"/>
      <c r="U44" s="272">
        <f>SUMIFS($I37:$I46,$C37:$C46,"R4補",$D37:$D46,"結婚_妊娠・出産_子育てに温かい社会づくり_機運醸成事業",$H37:$H46,2/3)</f>
        <v>0</v>
      </c>
      <c r="V44" s="272"/>
      <c r="W44" s="272"/>
      <c r="Y44" s="272">
        <f>SUM(Z44:AD44)</f>
        <v>0</v>
      </c>
      <c r="Z44" s="272">
        <f>SUMIFS($J37:$J46,$C37:$C46,"R4補",$D37:$D46,"地域結婚支援重点推進事業",$H37:$H46,2/3)</f>
        <v>0</v>
      </c>
      <c r="AA44" s="272"/>
      <c r="AB44" s="272">
        <f>SUMIFS($J37:$J46,$C37:$C46,"R4補",$D37:$D46,"結婚_妊娠・出産_子育てに温かい社会づくり_機運醸成事業",$H37:$H46,2/3)</f>
        <v>0</v>
      </c>
      <c r="AC44" s="272"/>
      <c r="AD44" s="272"/>
    </row>
    <row r="45" spans="1:30" s="24" customFormat="1" ht="12.75" hidden="1" customHeight="1">
      <c r="A45" s="219"/>
      <c r="B45" s="224"/>
      <c r="C45" s="232"/>
      <c r="D45" s="238"/>
      <c r="E45" s="238"/>
      <c r="F45" s="238"/>
      <c r="G45" s="242"/>
      <c r="H45" s="245" t="str">
        <f t="shared" si="0"/>
        <v/>
      </c>
      <c r="I45" s="251"/>
      <c r="J45" s="255"/>
      <c r="K45" s="259"/>
      <c r="M45" s="261" t="b">
        <f t="shared" si="1"/>
        <v>0</v>
      </c>
      <c r="N45" s="262" t="str">
        <f t="shared" si="2"/>
        <v>FALSE</v>
      </c>
      <c r="O45" s="265"/>
      <c r="P45" s="266"/>
      <c r="Q45" s="69" t="s">
        <v>1395</v>
      </c>
      <c r="R45" s="272">
        <f>SUM(S45:W45)</f>
        <v>0</v>
      </c>
      <c r="S45" s="272"/>
      <c r="T45" s="272"/>
      <c r="U45" s="272">
        <f>SUMIFS($I37:$I46,$C37:$C46,"R4補",$D37:$D46,"結婚_妊娠・出産_子育てに温かい社会づくり_機運醸成事業",$H37:$H46,1/2)</f>
        <v>0</v>
      </c>
      <c r="V45" s="272"/>
      <c r="W45" s="272"/>
      <c r="Y45" s="272">
        <f>SUM(Z45:AD45)</f>
        <v>0</v>
      </c>
      <c r="Z45" s="272"/>
      <c r="AA45" s="272"/>
      <c r="AB45" s="272">
        <f>SUMIFS($J37:$J46,$C37:$C46,"R4補",$D37:$D46,"結婚_妊娠・出産_子育てに温かい社会づくり_機運醸成事業",$H37:$H46,1/2)</f>
        <v>0</v>
      </c>
      <c r="AC45" s="272"/>
      <c r="AD45" s="272"/>
    </row>
    <row r="46" spans="1:30" s="24" customFormat="1" ht="12.75" hidden="1" customHeight="1">
      <c r="A46" s="220"/>
      <c r="B46" s="225"/>
      <c r="C46" s="234"/>
      <c r="D46" s="239"/>
      <c r="E46" s="239"/>
      <c r="F46" s="239"/>
      <c r="G46" s="243"/>
      <c r="H46" s="246" t="str">
        <f t="shared" si="0"/>
        <v/>
      </c>
      <c r="I46" s="252"/>
      <c r="J46" s="256"/>
      <c r="K46" s="259"/>
      <c r="M46" s="261" t="b">
        <f t="shared" si="1"/>
        <v>0</v>
      </c>
      <c r="N46" s="262" t="str">
        <f t="shared" si="2"/>
        <v>FALSE</v>
      </c>
      <c r="O46" s="265"/>
      <c r="P46" s="268" t="s">
        <v>5619</v>
      </c>
      <c r="Q46" s="270" t="str">
        <f>IF(COUNTIF(M37:M46,"R4補一般"),"一般コース",IF(COUNTIF(M37:M46,"R4補連携"),"連携コース",""))</f>
        <v/>
      </c>
      <c r="R46" s="272">
        <f>SUM(S46:W46)</f>
        <v>0</v>
      </c>
      <c r="S46" s="272"/>
      <c r="T46" s="272"/>
      <c r="U46" s="272"/>
      <c r="V46" s="272">
        <f>SUMIFS($I37:$I46,$C37:$C46,"R4補",$F37:$F46,"4_1 新規に婚姻した世帯に対する住宅取得費用又は住宅賃借費用に係る支援及び引越費用等に係る支援（一般コース）")</f>
        <v>0</v>
      </c>
      <c r="W46" s="272">
        <f>SUMIFS($I37:$I46,$C37:$C46,"R4補",$F37:$F46,"4_2 新規に婚姻した世帯に対する住宅取得費用又は住宅賃借費用に係る支援及び引越費用等に係る支援（都道府県主導型コース）")</f>
        <v>0</v>
      </c>
      <c r="Y46" s="272">
        <f>SUM(Z46:AD46)</f>
        <v>0</v>
      </c>
      <c r="Z46" s="272"/>
      <c r="AA46" s="272"/>
      <c r="AB46" s="272"/>
      <c r="AC46" s="272">
        <f>SUMIFS($J37:$J46,$C37:$C46,"R4補",$F37:$F46,"4_1 新規に婚姻した世帯に対する住宅取得費用又は住宅賃借費用に係る支援及び引越費用等に係る支援（一般コース）")</f>
        <v>0</v>
      </c>
      <c r="AD46" s="272">
        <f>SUMIFS($J37:$J46,$C37:$C46,"R4補",$F37:$F46,"4_2 新規に婚姻した世帯に対する住宅取得費用又は住宅賃借費用に係る支援及び引越費用等に係る支援（都道府県主導型コース）")</f>
        <v>0</v>
      </c>
    </row>
    <row r="47" spans="1:30" s="24" customFormat="1" ht="12.75" hidden="1" customHeight="1">
      <c r="A47" s="218"/>
      <c r="B47" s="223"/>
      <c r="C47" s="230"/>
      <c r="D47" s="237"/>
      <c r="E47" s="237"/>
      <c r="F47" s="237"/>
      <c r="G47" s="241"/>
      <c r="H47" s="247" t="str">
        <f t="shared" si="0"/>
        <v/>
      </c>
      <c r="I47" s="250"/>
      <c r="J47" s="254"/>
      <c r="K47" s="259"/>
      <c r="M47" s="261" t="b">
        <f t="shared" si="1"/>
        <v>0</v>
      </c>
      <c r="N47" s="262" t="str">
        <f t="shared" si="2"/>
        <v>FALSE</v>
      </c>
      <c r="O47" s="265"/>
    </row>
    <row r="48" spans="1:30" s="24" customFormat="1" ht="12.75" hidden="1" customHeight="1">
      <c r="A48" s="219"/>
      <c r="B48" s="224"/>
      <c r="C48" s="231"/>
      <c r="D48" s="238"/>
      <c r="E48" s="238"/>
      <c r="F48" s="238"/>
      <c r="G48" s="242"/>
      <c r="H48" s="245" t="str">
        <f t="shared" si="0"/>
        <v/>
      </c>
      <c r="I48" s="251"/>
      <c r="J48" s="255"/>
      <c r="K48" s="259"/>
      <c r="M48" s="261" t="b">
        <f t="shared" si="1"/>
        <v>0</v>
      </c>
      <c r="N48" s="262" t="str">
        <f t="shared" si="2"/>
        <v>FALSE</v>
      </c>
      <c r="O48" s="265"/>
      <c r="P48" s="23" t="s">
        <v>401</v>
      </c>
      <c r="R48" s="271" t="s">
        <v>7278</v>
      </c>
      <c r="S48" s="268" t="s">
        <v>7279</v>
      </c>
      <c r="T48" s="268" t="s">
        <v>5411</v>
      </c>
      <c r="U48" s="268" t="s">
        <v>3719</v>
      </c>
      <c r="V48" s="268" t="s">
        <v>160</v>
      </c>
      <c r="W48" s="268" t="s">
        <v>7094</v>
      </c>
      <c r="Y48" s="271" t="s">
        <v>7289</v>
      </c>
      <c r="Z48" s="268" t="s">
        <v>7279</v>
      </c>
      <c r="AA48" s="268" t="s">
        <v>5411</v>
      </c>
      <c r="AB48" s="268" t="s">
        <v>3719</v>
      </c>
      <c r="AC48" s="268" t="s">
        <v>160</v>
      </c>
      <c r="AD48" s="268" t="s">
        <v>7094</v>
      </c>
    </row>
    <row r="49" spans="1:30" s="24" customFormat="1" ht="12.75" hidden="1" customHeight="1">
      <c r="A49" s="219"/>
      <c r="B49" s="224"/>
      <c r="C49" s="232"/>
      <c r="D49" s="238"/>
      <c r="E49" s="238"/>
      <c r="F49" s="238"/>
      <c r="G49" s="242"/>
      <c r="H49" s="245" t="str">
        <f t="shared" si="0"/>
        <v/>
      </c>
      <c r="I49" s="251"/>
      <c r="J49" s="255"/>
      <c r="K49" s="259"/>
      <c r="M49" s="261" t="b">
        <f t="shared" si="1"/>
        <v>0</v>
      </c>
      <c r="N49" s="262" t="str">
        <f t="shared" si="2"/>
        <v>FALSE</v>
      </c>
      <c r="O49" s="265"/>
      <c r="P49" s="266" t="s">
        <v>6434</v>
      </c>
      <c r="Q49" s="69" t="s">
        <v>7274</v>
      </c>
      <c r="R49" s="272">
        <f>SUM(S49:W49)</f>
        <v>0</v>
      </c>
      <c r="S49" s="272">
        <f>SUMIFS($I47:$I56,$C47:$C56,"R5当",$D47:$D56,"地域結婚支援重点推進事業",$H47:$H56,2/3)</f>
        <v>0</v>
      </c>
      <c r="T49" s="272"/>
      <c r="U49" s="272"/>
      <c r="V49" s="272"/>
      <c r="W49" s="272"/>
      <c r="Y49" s="272">
        <f>SUM(Z49:AD49)</f>
        <v>0</v>
      </c>
      <c r="Z49" s="272">
        <f>SUMIFS($J47:$J56,$C47:$C56,"R5当",$D47:$D56,"地域結婚支援重点推進事業",$H47:$H56,2/3)</f>
        <v>0</v>
      </c>
      <c r="AA49" s="272"/>
      <c r="AB49" s="272"/>
      <c r="AC49" s="272"/>
      <c r="AD49" s="272"/>
    </row>
    <row r="50" spans="1:30" s="24" customFormat="1" ht="12.75" hidden="1" customHeight="1">
      <c r="A50" s="219"/>
      <c r="B50" s="224"/>
      <c r="C50" s="235"/>
      <c r="D50" s="238"/>
      <c r="E50" s="238"/>
      <c r="F50" s="238"/>
      <c r="G50" s="242"/>
      <c r="H50" s="245" t="str">
        <f t="shared" si="0"/>
        <v/>
      </c>
      <c r="I50" s="251"/>
      <c r="J50" s="255"/>
      <c r="K50" s="259"/>
      <c r="M50" s="261" t="b">
        <f t="shared" si="1"/>
        <v>0</v>
      </c>
      <c r="N50" s="262" t="str">
        <f t="shared" si="2"/>
        <v>FALSE</v>
      </c>
      <c r="O50" s="265"/>
      <c r="P50" s="267"/>
      <c r="Q50" s="69" t="s">
        <v>1395</v>
      </c>
      <c r="R50" s="272">
        <f>SUM(S50:W50)</f>
        <v>0</v>
      </c>
      <c r="S50" s="272"/>
      <c r="T50" s="272"/>
      <c r="U50" s="272">
        <f>SUMIFS($I47:$I56,$C47:$C56,"R5当",$D47:$D56,"結婚_妊娠・出産_子育てに温かい社会づくり_機運醸成事業",$H47:$H56,1/2)</f>
        <v>0</v>
      </c>
      <c r="V50" s="272"/>
      <c r="W50" s="272"/>
      <c r="Y50" s="272">
        <f>SUM(Z50:AD50)</f>
        <v>0</v>
      </c>
      <c r="Z50" s="272"/>
      <c r="AA50" s="272"/>
      <c r="AB50" s="272">
        <f>SUMIFS($J47:$J56,$C47:$C56,"R5当",$D47:$D56,"結婚_妊娠・出産_子育てに温かい社会づくり_機運醸成事業",$H47:$H56,1/2)</f>
        <v>0</v>
      </c>
      <c r="AC50" s="272"/>
      <c r="AD50" s="272"/>
    </row>
    <row r="51" spans="1:30" s="24" customFormat="1" ht="12.75" hidden="1" customHeight="1">
      <c r="A51" s="219"/>
      <c r="B51" s="224"/>
      <c r="C51" s="231"/>
      <c r="D51" s="238"/>
      <c r="E51" s="238"/>
      <c r="F51" s="238"/>
      <c r="G51" s="242"/>
      <c r="H51" s="245" t="str">
        <f t="shared" si="0"/>
        <v/>
      </c>
      <c r="I51" s="251"/>
      <c r="J51" s="255"/>
      <c r="K51" s="259"/>
      <c r="M51" s="261" t="b">
        <f t="shared" si="1"/>
        <v>0</v>
      </c>
      <c r="N51" s="262" t="str">
        <f t="shared" si="2"/>
        <v>FALSE</v>
      </c>
      <c r="O51" s="265"/>
      <c r="P51" s="268" t="s">
        <v>5619</v>
      </c>
      <c r="Q51" s="269" t="str">
        <f>IF(COUNTIF(M47:M56,"R5当一般"),"一般コース","")</f>
        <v/>
      </c>
      <c r="R51" s="272">
        <f>SUM(S51:W51)</f>
        <v>0</v>
      </c>
      <c r="S51" s="272"/>
      <c r="T51" s="272"/>
      <c r="U51" s="272"/>
      <c r="V51" s="272">
        <f>SUMIFS($I47:$I56,$C47:$C56,"R5当",$F47:$F56,"4_1 新規に婚姻した世帯に対する住宅取得費用又は住宅賃借費用に係る支援及び引越費用等に係る支援（一般コース）")</f>
        <v>0</v>
      </c>
      <c r="W51" s="272"/>
      <c r="Y51" s="272">
        <f>SUM(Z51:AD51)</f>
        <v>0</v>
      </c>
      <c r="Z51" s="272"/>
      <c r="AA51" s="272"/>
      <c r="AB51" s="272"/>
      <c r="AC51" s="272">
        <f>SUMIFS($J47:$J56,$C47:$C56,"R5当",$F47:$F56,"4_1 新規に婚姻した世帯に対する住宅取得費用又は住宅賃借費用に係る支援及び引越費用等に係る支援（一般コース）")</f>
        <v>0</v>
      </c>
      <c r="AD51" s="272"/>
    </row>
    <row r="52" spans="1:30" s="24" customFormat="1" ht="12.75" hidden="1" customHeight="1">
      <c r="A52" s="219"/>
      <c r="B52" s="224"/>
      <c r="C52" s="232"/>
      <c r="D52" s="238"/>
      <c r="E52" s="238"/>
      <c r="F52" s="238"/>
      <c r="G52" s="242"/>
      <c r="H52" s="245" t="str">
        <f t="shared" si="0"/>
        <v/>
      </c>
      <c r="I52" s="251"/>
      <c r="J52" s="255"/>
      <c r="K52" s="259"/>
      <c r="M52" s="261" t="b">
        <f t="shared" si="1"/>
        <v>0</v>
      </c>
      <c r="N52" s="262" t="str">
        <f t="shared" si="2"/>
        <v>FALSE</v>
      </c>
      <c r="O52" s="265"/>
      <c r="P52" s="24" t="s">
        <v>4620</v>
      </c>
      <c r="R52" s="273"/>
      <c r="S52" s="273"/>
      <c r="T52" s="273"/>
      <c r="U52" s="273"/>
      <c r="V52" s="273"/>
      <c r="W52" s="273"/>
      <c r="Y52" s="273"/>
      <c r="Z52" s="273"/>
      <c r="AA52" s="273"/>
      <c r="AB52" s="273"/>
      <c r="AC52" s="273"/>
      <c r="AD52" s="273"/>
    </row>
    <row r="53" spans="1:30" s="24" customFormat="1" ht="12.75" hidden="1" customHeight="1">
      <c r="A53" s="219"/>
      <c r="B53" s="224"/>
      <c r="C53" s="232"/>
      <c r="D53" s="238"/>
      <c r="E53" s="238"/>
      <c r="F53" s="238"/>
      <c r="G53" s="242"/>
      <c r="H53" s="245" t="str">
        <f t="shared" si="0"/>
        <v/>
      </c>
      <c r="I53" s="251"/>
      <c r="J53" s="255"/>
      <c r="K53" s="259"/>
      <c r="M53" s="261" t="b">
        <f t="shared" si="1"/>
        <v>0</v>
      </c>
      <c r="N53" s="262" t="str">
        <f t="shared" si="2"/>
        <v>FALSE</v>
      </c>
      <c r="O53" s="265"/>
      <c r="P53" s="266" t="s">
        <v>6434</v>
      </c>
      <c r="Q53" s="270" t="s">
        <v>6257</v>
      </c>
      <c r="R53" s="272">
        <f>SUM(S53:W53)</f>
        <v>0</v>
      </c>
      <c r="S53" s="272">
        <f>SUMIFS($I47:$I56,$C47:$C56,"R4補",$D47:$D56,"地域結婚支援重点推進事業",$H47:$H56,3/4)</f>
        <v>0</v>
      </c>
      <c r="T53" s="272">
        <f>SUMIFS($I47:$I56,$C47:$C56,"R4補",$D47:$D56,"結婚支援コンシェルジュ事業",$H47:$H56,3/4)</f>
        <v>0</v>
      </c>
      <c r="U53" s="272"/>
      <c r="V53" s="272"/>
      <c r="W53" s="272"/>
      <c r="Y53" s="272">
        <f>SUM(Z53:AD53)</f>
        <v>0</v>
      </c>
      <c r="Z53" s="272">
        <f>SUMIFS($J47:$J56,$C47:$C56,"R4補",$D47:$D56,"地域結婚支援重点推進事業",$H47:$H56,3/4)</f>
        <v>0</v>
      </c>
      <c r="AA53" s="272">
        <f>SUMIFS($J47:$J56,$C47:$C56,"R4補",$D47:$D56,"結婚支援コンシェルジュ事業",$H47:$H56,3/4)</f>
        <v>0</v>
      </c>
      <c r="AB53" s="272"/>
      <c r="AC53" s="272"/>
      <c r="AD53" s="272"/>
    </row>
    <row r="54" spans="1:30" s="24" customFormat="1" ht="12.75" hidden="1" customHeight="1">
      <c r="A54" s="219"/>
      <c r="B54" s="224"/>
      <c r="C54" s="232"/>
      <c r="D54" s="238"/>
      <c r="E54" s="238"/>
      <c r="F54" s="238"/>
      <c r="G54" s="242"/>
      <c r="H54" s="245" t="str">
        <f t="shared" si="0"/>
        <v/>
      </c>
      <c r="I54" s="251"/>
      <c r="J54" s="255"/>
      <c r="K54" s="259"/>
      <c r="M54" s="261" t="b">
        <f t="shared" si="1"/>
        <v>0</v>
      </c>
      <c r="N54" s="262" t="str">
        <f t="shared" si="2"/>
        <v>FALSE</v>
      </c>
      <c r="O54" s="265"/>
      <c r="P54" s="266"/>
      <c r="Q54" s="69" t="s">
        <v>7274</v>
      </c>
      <c r="R54" s="272">
        <f>SUM(S54:W54)</f>
        <v>0</v>
      </c>
      <c r="S54" s="272">
        <f>SUMIFS($I47:$I56,$C47:$C56,"R4補",$D47:$D56,"地域結婚支援重点推進事業",$H47:$H56,2/3)</f>
        <v>0</v>
      </c>
      <c r="T54" s="272"/>
      <c r="U54" s="272">
        <f>SUMIFS($I47:$I56,$C47:$C56,"R4補",$D47:$D56,"結婚_妊娠・出産_子育てに温かい社会づくり_機運醸成事業",$H47:$H56,2/3)</f>
        <v>0</v>
      </c>
      <c r="V54" s="272"/>
      <c r="W54" s="272"/>
      <c r="Y54" s="272">
        <f>SUM(Z54:AD54)</f>
        <v>0</v>
      </c>
      <c r="Z54" s="272">
        <f>SUMIFS($J47:$J56,$C47:$C56,"R4補",$D47:$D56,"地域結婚支援重点推進事業",$H47:$H56,2/3)</f>
        <v>0</v>
      </c>
      <c r="AA54" s="272"/>
      <c r="AB54" s="272">
        <f>SUMIFS($J47:$J56,$C47:$C56,"R4補",$D47:$D56,"結婚_妊娠・出産_子育てに温かい社会づくり_機運醸成事業",$H47:$H56,2/3)</f>
        <v>0</v>
      </c>
      <c r="AC54" s="272"/>
      <c r="AD54" s="272"/>
    </row>
    <row r="55" spans="1:30" s="24" customFormat="1" ht="12.75" hidden="1" customHeight="1">
      <c r="A55" s="219"/>
      <c r="B55" s="224"/>
      <c r="C55" s="232"/>
      <c r="D55" s="238"/>
      <c r="E55" s="238"/>
      <c r="F55" s="238"/>
      <c r="G55" s="242"/>
      <c r="H55" s="245" t="str">
        <f t="shared" si="0"/>
        <v/>
      </c>
      <c r="I55" s="251"/>
      <c r="J55" s="255"/>
      <c r="K55" s="259"/>
      <c r="M55" s="261" t="b">
        <f t="shared" si="1"/>
        <v>0</v>
      </c>
      <c r="N55" s="262" t="str">
        <f t="shared" si="2"/>
        <v>FALSE</v>
      </c>
      <c r="O55" s="265"/>
      <c r="P55" s="266"/>
      <c r="Q55" s="69" t="s">
        <v>1395</v>
      </c>
      <c r="R55" s="272">
        <f>SUM(S55:W55)</f>
        <v>0</v>
      </c>
      <c r="S55" s="272"/>
      <c r="T55" s="272"/>
      <c r="U55" s="272">
        <f>SUMIFS($I47:$I56,$C47:$C56,"R4補",$D47:$D56,"結婚_妊娠・出産_子育てに温かい社会づくり_機運醸成事業",$H47:$H56,1/2)</f>
        <v>0</v>
      </c>
      <c r="V55" s="272"/>
      <c r="W55" s="272"/>
      <c r="Y55" s="272">
        <f>SUM(Z55:AD55)</f>
        <v>0</v>
      </c>
      <c r="Z55" s="272"/>
      <c r="AA55" s="272"/>
      <c r="AB55" s="272">
        <f>SUMIFS($J47:$J56,$C47:$C56,"R4補",$D47:$D56,"結婚_妊娠・出産_子育てに温かい社会づくり_機運醸成事業",$H47:$H56,1/2)</f>
        <v>0</v>
      </c>
      <c r="AC55" s="272"/>
      <c r="AD55" s="272"/>
    </row>
    <row r="56" spans="1:30" s="24" customFormat="1" ht="12.75" hidden="1" customHeight="1">
      <c r="A56" s="220"/>
      <c r="B56" s="225"/>
      <c r="C56" s="234"/>
      <c r="D56" s="239"/>
      <c r="E56" s="239"/>
      <c r="F56" s="239"/>
      <c r="G56" s="243"/>
      <c r="H56" s="246" t="str">
        <f t="shared" si="0"/>
        <v/>
      </c>
      <c r="I56" s="252"/>
      <c r="J56" s="256"/>
      <c r="K56" s="259"/>
      <c r="M56" s="261" t="b">
        <f t="shared" si="1"/>
        <v>0</v>
      </c>
      <c r="N56" s="262" t="str">
        <f t="shared" si="2"/>
        <v>FALSE</v>
      </c>
      <c r="O56" s="265"/>
      <c r="P56" s="268" t="s">
        <v>5619</v>
      </c>
      <c r="Q56" s="270" t="str">
        <f>IF(COUNTIF(M47:M56,"R4補一般"),"一般コース",IF(COUNTIF(M47:M56,"R4補連携"),"連携コース",""))</f>
        <v/>
      </c>
      <c r="R56" s="272">
        <f>SUM(S56:W56)</f>
        <v>0</v>
      </c>
      <c r="S56" s="272"/>
      <c r="T56" s="272"/>
      <c r="U56" s="272"/>
      <c r="V56" s="272">
        <f>SUMIFS($I47:$I56,$C47:$C56,"R4補",$F47:$F56,"4_1 新規に婚姻した世帯に対する住宅取得費用又は住宅賃借費用に係る支援及び引越費用等に係る支援（一般コース）")</f>
        <v>0</v>
      </c>
      <c r="W56" s="272">
        <f>SUMIFS($I47:$I56,$C47:$C56,"R4補",$F47:$F56,"4_2 新規に婚姻した世帯に対する住宅取得費用又は住宅賃借費用に係る支援及び引越費用等に係る支援（都道府県主導型コース）")</f>
        <v>0</v>
      </c>
      <c r="Y56" s="272">
        <f>SUM(Z56:AD56)</f>
        <v>0</v>
      </c>
      <c r="Z56" s="272"/>
      <c r="AA56" s="272"/>
      <c r="AB56" s="272"/>
      <c r="AC56" s="272">
        <f>SUMIFS($J47:$J56,$C47:$C56,"R4補",$F47:$F56,"4_1 新規に婚姻した世帯に対する住宅取得費用又は住宅賃借費用に係る支援及び引越費用等に係る支援（一般コース）")</f>
        <v>0</v>
      </c>
      <c r="AD56" s="272">
        <f>SUMIFS($J47:$J56,$C47:$C56,"R4補",$F47:$F56,"4_2 新規に婚姻した世帯に対する住宅取得費用又は住宅賃借費用に係る支援及び引越費用等に係る支援（都道府県主導型コース）")</f>
        <v>0</v>
      </c>
    </row>
    <row r="57" spans="1:30" s="24" customFormat="1" ht="12.75" hidden="1" customHeight="1">
      <c r="A57" s="218"/>
      <c r="B57" s="223"/>
      <c r="C57" s="230"/>
      <c r="D57" s="237"/>
      <c r="E57" s="237"/>
      <c r="F57" s="237"/>
      <c r="G57" s="241"/>
      <c r="H57" s="247" t="str">
        <f t="shared" si="0"/>
        <v/>
      </c>
      <c r="I57" s="250"/>
      <c r="J57" s="254"/>
      <c r="K57" s="259"/>
      <c r="M57" s="261" t="b">
        <f t="shared" si="1"/>
        <v>0</v>
      </c>
      <c r="N57" s="262" t="str">
        <f t="shared" si="2"/>
        <v>FALSE</v>
      </c>
      <c r="O57" s="265"/>
    </row>
    <row r="58" spans="1:30" s="24" customFormat="1" ht="12.75" hidden="1" customHeight="1">
      <c r="A58" s="219"/>
      <c r="B58" s="224"/>
      <c r="C58" s="231"/>
      <c r="D58" s="238"/>
      <c r="E58" s="238"/>
      <c r="F58" s="238"/>
      <c r="G58" s="242"/>
      <c r="H58" s="245" t="str">
        <f t="shared" si="0"/>
        <v/>
      </c>
      <c r="I58" s="251"/>
      <c r="J58" s="255"/>
      <c r="K58" s="259"/>
      <c r="M58" s="261" t="b">
        <f t="shared" si="1"/>
        <v>0</v>
      </c>
      <c r="N58" s="262" t="str">
        <f t="shared" si="2"/>
        <v>FALSE</v>
      </c>
      <c r="O58" s="265"/>
      <c r="P58" s="23" t="s">
        <v>401</v>
      </c>
      <c r="R58" s="271" t="s">
        <v>7278</v>
      </c>
      <c r="S58" s="268" t="s">
        <v>7279</v>
      </c>
      <c r="T58" s="268" t="s">
        <v>5411</v>
      </c>
      <c r="U58" s="268" t="s">
        <v>3719</v>
      </c>
      <c r="V58" s="268" t="s">
        <v>160</v>
      </c>
      <c r="W58" s="268" t="s">
        <v>7094</v>
      </c>
      <c r="Y58" s="271" t="s">
        <v>7289</v>
      </c>
      <c r="Z58" s="268" t="s">
        <v>7279</v>
      </c>
      <c r="AA58" s="268" t="s">
        <v>5411</v>
      </c>
      <c r="AB58" s="268" t="s">
        <v>3719</v>
      </c>
      <c r="AC58" s="268" t="s">
        <v>160</v>
      </c>
      <c r="AD58" s="268" t="s">
        <v>7094</v>
      </c>
    </row>
    <row r="59" spans="1:30" s="24" customFormat="1" ht="12.75" hidden="1" customHeight="1">
      <c r="A59" s="219"/>
      <c r="B59" s="224"/>
      <c r="C59" s="232"/>
      <c r="D59" s="238"/>
      <c r="E59" s="238"/>
      <c r="F59" s="238"/>
      <c r="G59" s="242"/>
      <c r="H59" s="245" t="str">
        <f t="shared" si="0"/>
        <v/>
      </c>
      <c r="I59" s="251"/>
      <c r="J59" s="255"/>
      <c r="K59" s="259"/>
      <c r="M59" s="261" t="b">
        <f t="shared" si="1"/>
        <v>0</v>
      </c>
      <c r="N59" s="262" t="str">
        <f t="shared" si="2"/>
        <v>FALSE</v>
      </c>
      <c r="O59" s="265"/>
      <c r="P59" s="266" t="s">
        <v>6434</v>
      </c>
      <c r="Q59" s="69" t="s">
        <v>7274</v>
      </c>
      <c r="R59" s="272">
        <f>SUM(S59:W59)</f>
        <v>0</v>
      </c>
      <c r="S59" s="272">
        <f>SUMIFS($I57:$I66,$C57:$C66,"R5当",$D57:$D66,"地域結婚支援重点推進事業",$H57:$H66,2/3)</f>
        <v>0</v>
      </c>
      <c r="T59" s="272"/>
      <c r="U59" s="272"/>
      <c r="V59" s="272"/>
      <c r="W59" s="272"/>
      <c r="Y59" s="272">
        <f>SUM(Z59:AD59)</f>
        <v>0</v>
      </c>
      <c r="Z59" s="272">
        <f>SUMIFS($J57:$J66,$C57:$C66,"R5当",$D57:$D66,"地域結婚支援重点推進事業",$H57:$H66,2/3)</f>
        <v>0</v>
      </c>
      <c r="AA59" s="272"/>
      <c r="AB59" s="272"/>
      <c r="AC59" s="272"/>
      <c r="AD59" s="272"/>
    </row>
    <row r="60" spans="1:30" s="24" customFormat="1" ht="12.75" hidden="1" customHeight="1">
      <c r="A60" s="219"/>
      <c r="B60" s="224"/>
      <c r="C60" s="235"/>
      <c r="D60" s="238"/>
      <c r="E60" s="238"/>
      <c r="F60" s="238"/>
      <c r="G60" s="242"/>
      <c r="H60" s="245" t="str">
        <f t="shared" si="0"/>
        <v/>
      </c>
      <c r="I60" s="251"/>
      <c r="J60" s="255"/>
      <c r="K60" s="259"/>
      <c r="M60" s="261" t="b">
        <f t="shared" si="1"/>
        <v>0</v>
      </c>
      <c r="N60" s="262" t="str">
        <f t="shared" si="2"/>
        <v>FALSE</v>
      </c>
      <c r="O60" s="265"/>
      <c r="P60" s="267"/>
      <c r="Q60" s="69" t="s">
        <v>1395</v>
      </c>
      <c r="R60" s="272">
        <f>SUM(S60:W60)</f>
        <v>0</v>
      </c>
      <c r="S60" s="272"/>
      <c r="T60" s="272"/>
      <c r="U60" s="272">
        <f>SUMIFS($I57:$I66,$C57:$C66,"R5当",$D57:$D66,"結婚_妊娠・出産_子育てに温かい社会づくり_機運醸成事業",$H57:$H66,1/2)</f>
        <v>0</v>
      </c>
      <c r="V60" s="272"/>
      <c r="W60" s="272"/>
      <c r="Y60" s="272">
        <f>SUM(Z60:AD60)</f>
        <v>0</v>
      </c>
      <c r="Z60" s="272"/>
      <c r="AA60" s="272"/>
      <c r="AB60" s="272">
        <f>SUMIFS($J57:$J66,$C57:$C66,"R5当",$D57:$D66,"結婚_妊娠・出産_子育てに温かい社会づくり_機運醸成事業",$H57:$H66,1/2)</f>
        <v>0</v>
      </c>
      <c r="AC60" s="272"/>
      <c r="AD60" s="272"/>
    </row>
    <row r="61" spans="1:30" s="24" customFormat="1" ht="12.75" hidden="1" customHeight="1">
      <c r="A61" s="219"/>
      <c r="B61" s="224"/>
      <c r="C61" s="231"/>
      <c r="D61" s="238"/>
      <c r="E61" s="238"/>
      <c r="F61" s="238"/>
      <c r="G61" s="242"/>
      <c r="H61" s="245" t="str">
        <f t="shared" si="0"/>
        <v/>
      </c>
      <c r="I61" s="251"/>
      <c r="J61" s="255"/>
      <c r="K61" s="259"/>
      <c r="M61" s="261" t="b">
        <f t="shared" si="1"/>
        <v>0</v>
      </c>
      <c r="N61" s="262" t="str">
        <f t="shared" si="2"/>
        <v>FALSE</v>
      </c>
      <c r="O61" s="265"/>
      <c r="P61" s="268" t="s">
        <v>5619</v>
      </c>
      <c r="Q61" s="269" t="str">
        <f>IF(COUNTIF(M57:M66,"R5当一般"),"一般コース","")</f>
        <v/>
      </c>
      <c r="R61" s="272">
        <f>SUM(S61:W61)</f>
        <v>0</v>
      </c>
      <c r="S61" s="272"/>
      <c r="T61" s="272"/>
      <c r="U61" s="272"/>
      <c r="V61" s="272">
        <f>SUMIFS($I57:$I66,$C57:$C66,"R5当",$F57:$F66,"4_1 新規に婚姻した世帯に対する住宅取得費用又は住宅賃借費用に係る支援及び引越費用等に係る支援（一般コース）")</f>
        <v>0</v>
      </c>
      <c r="W61" s="272"/>
      <c r="Y61" s="272">
        <f>SUM(Z61:AD61)</f>
        <v>0</v>
      </c>
      <c r="Z61" s="272"/>
      <c r="AA61" s="272"/>
      <c r="AB61" s="272"/>
      <c r="AC61" s="272">
        <f>SUMIFS($J57:$J66,$C57:$C66,"R5当",$F57:$F66,"4_1 新規に婚姻した世帯に対する住宅取得費用又は住宅賃借費用に係る支援及び引越費用等に係る支援（一般コース）")</f>
        <v>0</v>
      </c>
      <c r="AD61" s="272"/>
    </row>
    <row r="62" spans="1:30" s="24" customFormat="1" ht="12.75" hidden="1" customHeight="1">
      <c r="A62" s="219"/>
      <c r="B62" s="224"/>
      <c r="C62" s="232"/>
      <c r="D62" s="238"/>
      <c r="E62" s="238"/>
      <c r="F62" s="238"/>
      <c r="G62" s="242"/>
      <c r="H62" s="245" t="str">
        <f t="shared" si="0"/>
        <v/>
      </c>
      <c r="I62" s="251"/>
      <c r="J62" s="255"/>
      <c r="K62" s="259"/>
      <c r="M62" s="261" t="b">
        <f t="shared" si="1"/>
        <v>0</v>
      </c>
      <c r="N62" s="262" t="str">
        <f t="shared" si="2"/>
        <v>FALSE</v>
      </c>
      <c r="O62" s="265"/>
      <c r="P62" s="24" t="s">
        <v>4620</v>
      </c>
      <c r="R62" s="273"/>
      <c r="S62" s="273"/>
      <c r="T62" s="273"/>
      <c r="U62" s="273"/>
      <c r="V62" s="273"/>
      <c r="W62" s="273"/>
      <c r="Y62" s="273"/>
      <c r="Z62" s="273"/>
      <c r="AA62" s="273"/>
      <c r="AB62" s="273"/>
      <c r="AC62" s="273"/>
      <c r="AD62" s="273"/>
    </row>
    <row r="63" spans="1:30" s="24" customFormat="1" ht="12.75" hidden="1" customHeight="1">
      <c r="A63" s="219"/>
      <c r="B63" s="224"/>
      <c r="C63" s="232"/>
      <c r="D63" s="238"/>
      <c r="E63" s="238"/>
      <c r="F63" s="238"/>
      <c r="G63" s="242"/>
      <c r="H63" s="245" t="str">
        <f t="shared" si="0"/>
        <v/>
      </c>
      <c r="I63" s="251"/>
      <c r="J63" s="255"/>
      <c r="K63" s="259"/>
      <c r="M63" s="261" t="b">
        <f t="shared" si="1"/>
        <v>0</v>
      </c>
      <c r="N63" s="262" t="str">
        <f t="shared" si="2"/>
        <v>FALSE</v>
      </c>
      <c r="O63" s="265"/>
      <c r="P63" s="266" t="s">
        <v>6434</v>
      </c>
      <c r="Q63" s="270" t="s">
        <v>6257</v>
      </c>
      <c r="R63" s="272">
        <f>SUM(S63:W63)</f>
        <v>0</v>
      </c>
      <c r="S63" s="272">
        <f>SUMIFS($I57:$I66,$C57:$C66,"R4補",$D57:$D66,"地域結婚支援重点推進事業",$H57:$H66,3/4)</f>
        <v>0</v>
      </c>
      <c r="T63" s="272">
        <f>SUMIFS($I57:$I66,$C57:$C66,"R4補",$D57:$D66,"結婚支援コンシェルジュ事業",$H57:$H66,3/4)</f>
        <v>0</v>
      </c>
      <c r="U63" s="272"/>
      <c r="V63" s="272"/>
      <c r="W63" s="272"/>
      <c r="Y63" s="272">
        <f>SUM(Z63:AD63)</f>
        <v>0</v>
      </c>
      <c r="Z63" s="272">
        <f>SUMIFS($J57:$J66,$C57:$C66,"R4補",$D57:$D66,"地域結婚支援重点推進事業",$H57:$H66,3/4)</f>
        <v>0</v>
      </c>
      <c r="AA63" s="272">
        <f>SUMIFS($J57:$J66,$C57:$C66,"R4補",$D57:$D66,"結婚支援コンシェルジュ事業",$H57:$H66,3/4)</f>
        <v>0</v>
      </c>
      <c r="AB63" s="272"/>
      <c r="AC63" s="272"/>
      <c r="AD63" s="272"/>
    </row>
    <row r="64" spans="1:30" s="24" customFormat="1" ht="12.75" hidden="1" customHeight="1">
      <c r="A64" s="219"/>
      <c r="B64" s="224"/>
      <c r="C64" s="232"/>
      <c r="D64" s="238"/>
      <c r="E64" s="238"/>
      <c r="F64" s="238"/>
      <c r="G64" s="242"/>
      <c r="H64" s="245" t="str">
        <f t="shared" si="0"/>
        <v/>
      </c>
      <c r="I64" s="251"/>
      <c r="J64" s="255"/>
      <c r="K64" s="259"/>
      <c r="M64" s="261" t="b">
        <f t="shared" si="1"/>
        <v>0</v>
      </c>
      <c r="N64" s="262" t="str">
        <f t="shared" si="2"/>
        <v>FALSE</v>
      </c>
      <c r="O64" s="265"/>
      <c r="P64" s="266"/>
      <c r="Q64" s="69" t="s">
        <v>7274</v>
      </c>
      <c r="R64" s="272">
        <f>SUM(S64:W64)</f>
        <v>0</v>
      </c>
      <c r="S64" s="272">
        <f>SUMIFS($I57:$I66,$C57:$C66,"R4補",$D57:$D66,"地域結婚支援重点推進事業",$H57:$H66,2/3)</f>
        <v>0</v>
      </c>
      <c r="T64" s="272"/>
      <c r="U64" s="272">
        <f>SUMIFS($I57:$I66,$C57:$C66,"R4補",$D57:$D66,"結婚_妊娠・出産_子育てに温かい社会づくり_機運醸成事業",$H57:$H66,2/3)</f>
        <v>0</v>
      </c>
      <c r="V64" s="272"/>
      <c r="W64" s="272"/>
      <c r="Y64" s="272">
        <f>SUM(Z64:AD64)</f>
        <v>0</v>
      </c>
      <c r="Z64" s="272">
        <f>SUMIFS($J57:$J66,$C57:$C66,"R4補",$D57:$D66,"地域結婚支援重点推進事業",$H57:$H66,2/3)</f>
        <v>0</v>
      </c>
      <c r="AA64" s="272"/>
      <c r="AB64" s="272">
        <f>SUMIFS($J57:$J66,$C57:$C66,"R4補",$D57:$D66,"結婚_妊娠・出産_子育てに温かい社会づくり_機運醸成事業",$H57:$H66,2/3)</f>
        <v>0</v>
      </c>
      <c r="AC64" s="272"/>
      <c r="AD64" s="272"/>
    </row>
    <row r="65" spans="1:31" s="24" customFormat="1" ht="12.75" hidden="1" customHeight="1">
      <c r="A65" s="219"/>
      <c r="B65" s="224"/>
      <c r="C65" s="232"/>
      <c r="D65" s="238"/>
      <c r="E65" s="238"/>
      <c r="F65" s="238"/>
      <c r="G65" s="242"/>
      <c r="H65" s="245" t="str">
        <f t="shared" si="0"/>
        <v/>
      </c>
      <c r="I65" s="251"/>
      <c r="J65" s="255"/>
      <c r="K65" s="259"/>
      <c r="M65" s="261" t="b">
        <f t="shared" si="1"/>
        <v>0</v>
      </c>
      <c r="N65" s="262" t="str">
        <f t="shared" si="2"/>
        <v>FALSE</v>
      </c>
      <c r="O65" s="265"/>
      <c r="P65" s="266"/>
      <c r="Q65" s="69" t="s">
        <v>1395</v>
      </c>
      <c r="R65" s="272">
        <f>SUM(S65:W65)</f>
        <v>0</v>
      </c>
      <c r="S65" s="272"/>
      <c r="T65" s="272"/>
      <c r="U65" s="272">
        <f>SUMIFS($I57:$I66,$C57:$C66,"R4補",$D57:$D66,"結婚_妊娠・出産_子育てに温かい社会づくり_機運醸成事業",$H57:$H66,1/2)</f>
        <v>0</v>
      </c>
      <c r="V65" s="272"/>
      <c r="W65" s="272"/>
      <c r="Y65" s="272">
        <f>SUM(Z65:AD65)</f>
        <v>0</v>
      </c>
      <c r="Z65" s="272"/>
      <c r="AA65" s="272"/>
      <c r="AB65" s="272">
        <f>SUMIFS($J57:$J66,$C57:$C66,"R4補",$D57:$D66,"結婚_妊娠・出産_子育てに温かい社会づくり_機運醸成事業",$H57:$H66,1/2)</f>
        <v>0</v>
      </c>
      <c r="AC65" s="272"/>
      <c r="AD65" s="272"/>
    </row>
    <row r="66" spans="1:31" s="24" customFormat="1" ht="12.75" hidden="1" customHeight="1">
      <c r="A66" s="220"/>
      <c r="B66" s="225"/>
      <c r="C66" s="234"/>
      <c r="D66" s="239"/>
      <c r="E66" s="239"/>
      <c r="F66" s="239"/>
      <c r="G66" s="243"/>
      <c r="H66" s="246" t="str">
        <f t="shared" si="0"/>
        <v/>
      </c>
      <c r="I66" s="252"/>
      <c r="J66" s="256"/>
      <c r="K66" s="259"/>
      <c r="M66" s="261" t="b">
        <f t="shared" si="1"/>
        <v>0</v>
      </c>
      <c r="N66" s="262" t="str">
        <f t="shared" si="2"/>
        <v>FALSE</v>
      </c>
      <c r="O66" s="265"/>
      <c r="P66" s="268" t="s">
        <v>5619</v>
      </c>
      <c r="Q66" s="270" t="str">
        <f>IF(COUNTIF(M57:M66,"R4補一般"),"一般コース",IF(COUNTIF(M57:M66,"R4補連携"),"連携コース",""))</f>
        <v/>
      </c>
      <c r="R66" s="272">
        <f>SUM(S66:W66)</f>
        <v>0</v>
      </c>
      <c r="S66" s="272"/>
      <c r="T66" s="272"/>
      <c r="U66" s="272"/>
      <c r="V66" s="272">
        <f>SUMIFS($I57:$I66,$C57:$C66,"R4補",$F57:$F66,"4_1 新規に婚姻した世帯に対する住宅取得費用又は住宅賃借費用に係る支援及び引越費用等に係る支援（一般コース）")</f>
        <v>0</v>
      </c>
      <c r="W66" s="272">
        <f>SUMIFS($I57:$I66,$C57:$C66,"R4補",$F57:$F66,"4_2 新規に婚姻した世帯に対する住宅取得費用又は住宅賃借費用に係る支援及び引越費用等に係る支援（都道府県主導型コース）")</f>
        <v>0</v>
      </c>
      <c r="Y66" s="272">
        <f>SUM(Z66:AD66)</f>
        <v>0</v>
      </c>
      <c r="Z66" s="272"/>
      <c r="AA66" s="272"/>
      <c r="AB66" s="272"/>
      <c r="AC66" s="272">
        <f>SUMIFS($J57:$J66,$C57:$C66,"R4補",$F57:$F66,"4_1 新規に婚姻した世帯に対する住宅取得費用又は住宅賃借費用に係る支援及び引越費用等に係る支援（一般コース）")</f>
        <v>0</v>
      </c>
      <c r="AD66" s="272">
        <f>SUMIFS($J57:$J66,$C57:$C66,"R4補",$F57:$F66,"4_2 新規に婚姻した世帯に対する住宅取得費用又は住宅賃借費用に係る支援及び引越費用等に係る支援（都道府県主導型コース）")</f>
        <v>0</v>
      </c>
      <c r="AE66" s="212" t="s">
        <v>3512</v>
      </c>
    </row>
    <row r="67" spans="1:31" s="24" customFormat="1" ht="12.75" hidden="1" customHeight="1">
      <c r="A67" s="218"/>
      <c r="B67" s="223"/>
      <c r="C67" s="230"/>
      <c r="D67" s="237"/>
      <c r="E67" s="237"/>
      <c r="F67" s="237"/>
      <c r="G67" s="241"/>
      <c r="H67" s="247" t="str">
        <f t="shared" si="0"/>
        <v/>
      </c>
      <c r="I67" s="250"/>
      <c r="J67" s="254"/>
      <c r="K67" s="259"/>
      <c r="M67" s="261" t="b">
        <f t="shared" si="1"/>
        <v>0</v>
      </c>
      <c r="N67" s="262" t="str">
        <f t="shared" si="2"/>
        <v>FALSE</v>
      </c>
      <c r="O67" s="265"/>
    </row>
    <row r="68" spans="1:31" s="24" customFormat="1" ht="12.75" hidden="1" customHeight="1">
      <c r="A68" s="219"/>
      <c r="B68" s="224"/>
      <c r="C68" s="231"/>
      <c r="D68" s="238"/>
      <c r="E68" s="238"/>
      <c r="F68" s="238"/>
      <c r="G68" s="242"/>
      <c r="H68" s="245" t="str">
        <f t="shared" si="0"/>
        <v/>
      </c>
      <c r="I68" s="251"/>
      <c r="J68" s="255"/>
      <c r="K68" s="259"/>
      <c r="M68" s="261" t="b">
        <f t="shared" si="1"/>
        <v>0</v>
      </c>
      <c r="N68" s="262" t="str">
        <f t="shared" si="2"/>
        <v>FALSE</v>
      </c>
      <c r="O68" s="265"/>
      <c r="P68" s="23" t="s">
        <v>401</v>
      </c>
      <c r="R68" s="271" t="s">
        <v>7278</v>
      </c>
      <c r="S68" s="268" t="s">
        <v>7279</v>
      </c>
      <c r="T68" s="268" t="s">
        <v>5411</v>
      </c>
      <c r="U68" s="268" t="s">
        <v>3719</v>
      </c>
      <c r="V68" s="268" t="s">
        <v>160</v>
      </c>
      <c r="W68" s="268" t="s">
        <v>7094</v>
      </c>
      <c r="Y68" s="271" t="s">
        <v>7289</v>
      </c>
      <c r="Z68" s="268" t="s">
        <v>7279</v>
      </c>
      <c r="AA68" s="268" t="s">
        <v>5411</v>
      </c>
      <c r="AB68" s="268" t="s">
        <v>3719</v>
      </c>
      <c r="AC68" s="268" t="s">
        <v>160</v>
      </c>
      <c r="AD68" s="268" t="s">
        <v>7094</v>
      </c>
    </row>
    <row r="69" spans="1:31" s="24" customFormat="1" ht="12.75" hidden="1" customHeight="1">
      <c r="A69" s="219"/>
      <c r="B69" s="224"/>
      <c r="C69" s="232"/>
      <c r="D69" s="238"/>
      <c r="E69" s="238"/>
      <c r="F69" s="238"/>
      <c r="G69" s="242"/>
      <c r="H69" s="245" t="str">
        <f t="shared" si="0"/>
        <v/>
      </c>
      <c r="I69" s="251"/>
      <c r="J69" s="255"/>
      <c r="K69" s="259"/>
      <c r="M69" s="261" t="b">
        <f t="shared" si="1"/>
        <v>0</v>
      </c>
      <c r="N69" s="262" t="str">
        <f t="shared" si="2"/>
        <v>FALSE</v>
      </c>
      <c r="O69" s="265"/>
      <c r="P69" s="266" t="s">
        <v>6434</v>
      </c>
      <c r="Q69" s="69" t="s">
        <v>7274</v>
      </c>
      <c r="R69" s="272">
        <f>SUM(S69:W69)</f>
        <v>0</v>
      </c>
      <c r="S69" s="272">
        <f>SUMIFS($I67:$I76,$C67:$C76,"R5当",$D67:$D76,"地域結婚支援重点推進事業",$H67:$H76,2/3)</f>
        <v>0</v>
      </c>
      <c r="T69" s="272"/>
      <c r="U69" s="272"/>
      <c r="V69" s="272"/>
      <c r="W69" s="272"/>
      <c r="Y69" s="272">
        <f>SUM(Z69:AD69)</f>
        <v>0</v>
      </c>
      <c r="Z69" s="272">
        <f>SUMIFS($J67:$J76,$C67:$C76,"R5当",$D67:$D76,"地域結婚支援重点推進事業",$H67:$H76,2/3)</f>
        <v>0</v>
      </c>
      <c r="AA69" s="272"/>
      <c r="AB69" s="272"/>
      <c r="AC69" s="272"/>
      <c r="AD69" s="272"/>
    </row>
    <row r="70" spans="1:31" s="24" customFormat="1" ht="12.75" hidden="1" customHeight="1">
      <c r="A70" s="219"/>
      <c r="B70" s="224"/>
      <c r="C70" s="235"/>
      <c r="D70" s="238"/>
      <c r="E70" s="238"/>
      <c r="F70" s="238"/>
      <c r="G70" s="242"/>
      <c r="H70" s="245" t="str">
        <f t="shared" si="0"/>
        <v/>
      </c>
      <c r="I70" s="251"/>
      <c r="J70" s="255"/>
      <c r="K70" s="259"/>
      <c r="M70" s="261" t="b">
        <f t="shared" si="1"/>
        <v>0</v>
      </c>
      <c r="N70" s="262" t="str">
        <f t="shared" si="2"/>
        <v>FALSE</v>
      </c>
      <c r="O70" s="265"/>
      <c r="P70" s="267"/>
      <c r="Q70" s="69" t="s">
        <v>1395</v>
      </c>
      <c r="R70" s="272">
        <f>SUM(S70:W70)</f>
        <v>0</v>
      </c>
      <c r="S70" s="272"/>
      <c r="T70" s="272"/>
      <c r="U70" s="272">
        <f>SUMIFS($I67:$I76,$C67:$C76,"R5当",$D67:$D76,"結婚_妊娠・出産_子育てに温かい社会づくり_機運醸成事業",$H67:$H76,1/2)</f>
        <v>0</v>
      </c>
      <c r="V70" s="272"/>
      <c r="W70" s="272"/>
      <c r="Y70" s="272">
        <f>SUM(Z70:AD70)</f>
        <v>0</v>
      </c>
      <c r="Z70" s="272"/>
      <c r="AA70" s="272"/>
      <c r="AB70" s="272">
        <f>SUMIFS($J67:$J76,$C67:$C76,"R5当",$D67:$D76,"結婚_妊娠・出産_子育てに温かい社会づくり_機運醸成事業",$H67:$H76,1/2)</f>
        <v>0</v>
      </c>
      <c r="AC70" s="272"/>
      <c r="AD70" s="272"/>
    </row>
    <row r="71" spans="1:31" s="24" customFormat="1" ht="12.75" hidden="1" customHeight="1">
      <c r="A71" s="219"/>
      <c r="B71" s="224"/>
      <c r="C71" s="231"/>
      <c r="D71" s="238"/>
      <c r="E71" s="238"/>
      <c r="F71" s="238"/>
      <c r="G71" s="242"/>
      <c r="H71" s="245" t="str">
        <f t="shared" ref="H71:H134" si="3">IF(N71="R4補地域結婚支援重点推進事業一般メニューFALSE",2/3,IF(N71="R5当地域結婚支援重点推進事業一般メニューFALSE",2/3,IF(N71="R4補地域結婚支援重点推進事業重点メニューFALSE",3/4,IF(N71="R4補結婚支援コンシェルジュ事業結婚支援コンシェルジュ事業FALSE",3/4,IF(N71="R4補結婚_妊娠・出産_子育てに温かい社会づくり_機運醸成事業一般メニューFALSE",1/2,IF(N71="R5当結婚_妊娠・出産_子育てに温かい社会づくり_機運醸成事業一般メニューFALSE",1/2,IF(N71="R4補結婚_妊娠・出産_子育てに温かい社会づくり_機運醸成事業重点メニューFALSE",2/3,IF(N71="R4補結婚新生活支援事業結婚新生活支援R4補一般",1/2,IF(N71="R4補結婚新生活支援事業結婚新生活支援R4補連携",2/3,IF(N71="R5当結婚新生活支援事業結婚新生活支援R5当一般",1/2,""))))))))))</f>
        <v/>
      </c>
      <c r="I71" s="251"/>
      <c r="J71" s="255"/>
      <c r="K71" s="259"/>
      <c r="M71" s="261" t="b">
        <f t="shared" ref="M71:M134" si="4">IF(AND(C71="R5当",F71="4_1 新規に婚姻した世帯に対する住宅取得費用又は住宅賃借費用に係る支援及び引越費用等に係る支援（一般コース）"),"R5当一般",IF(AND(C71="R4補",F71="4_1 新規に婚姻した世帯に対する住宅取得費用又は住宅賃借費用に係る支援及び引越費用等に係る支援（一般コース）"),"R4補一般",IF(AND(C71="R4補",F71="4_2 新規に婚姻した世帯に対する住宅取得費用又は住宅賃借費用に係る支援及び引越費用等に係る支援（都道府県主導型コース）"),"R4補連携")))</f>
        <v>0</v>
      </c>
      <c r="N71" s="262" t="str">
        <f t="shared" ref="N71:N134" si="5">C71&amp;D71&amp;E71&amp;M71</f>
        <v>FALSE</v>
      </c>
      <c r="O71" s="265"/>
      <c r="P71" s="268" t="s">
        <v>5619</v>
      </c>
      <c r="Q71" s="269" t="str">
        <f>IF(COUNTIF(M67:M76,"R5当一般"),"一般コース","")</f>
        <v/>
      </c>
      <c r="R71" s="272">
        <f>SUM(S71:W71)</f>
        <v>0</v>
      </c>
      <c r="S71" s="272"/>
      <c r="T71" s="272"/>
      <c r="U71" s="272"/>
      <c r="V71" s="272">
        <f>SUMIFS($I67:$I76,$C67:$C76,"R5当",$F67:$F76,"4_1 新規に婚姻した世帯に対する住宅取得費用又は住宅賃借費用に係る支援及び引越費用等に係る支援（一般コース）")</f>
        <v>0</v>
      </c>
      <c r="W71" s="272"/>
      <c r="Y71" s="272">
        <f>SUM(Z71:AD71)</f>
        <v>0</v>
      </c>
      <c r="Z71" s="272"/>
      <c r="AA71" s="272"/>
      <c r="AB71" s="272"/>
      <c r="AC71" s="272">
        <f>SUMIFS($J67:$J76,$C67:$C76,"R5当",$F67:$F76,"4_1 新規に婚姻した世帯に対する住宅取得費用又は住宅賃借費用に係る支援及び引越費用等に係る支援（一般コース）")</f>
        <v>0</v>
      </c>
      <c r="AD71" s="272"/>
    </row>
    <row r="72" spans="1:31" s="24" customFormat="1" ht="12.75" hidden="1" customHeight="1">
      <c r="A72" s="219"/>
      <c r="B72" s="224"/>
      <c r="C72" s="232"/>
      <c r="D72" s="238"/>
      <c r="E72" s="238"/>
      <c r="F72" s="238"/>
      <c r="G72" s="242"/>
      <c r="H72" s="245" t="str">
        <f t="shared" si="3"/>
        <v/>
      </c>
      <c r="I72" s="251"/>
      <c r="J72" s="255"/>
      <c r="K72" s="259"/>
      <c r="M72" s="261" t="b">
        <f t="shared" si="4"/>
        <v>0</v>
      </c>
      <c r="N72" s="262" t="str">
        <f t="shared" si="5"/>
        <v>FALSE</v>
      </c>
      <c r="O72" s="265"/>
      <c r="P72" s="24" t="s">
        <v>4620</v>
      </c>
      <c r="R72" s="273"/>
      <c r="S72" s="273"/>
      <c r="T72" s="273"/>
      <c r="U72" s="273"/>
      <c r="V72" s="273"/>
      <c r="W72" s="273"/>
      <c r="Y72" s="273"/>
      <c r="Z72" s="273"/>
      <c r="AA72" s="273"/>
      <c r="AB72" s="273"/>
      <c r="AC72" s="273"/>
      <c r="AD72" s="273"/>
    </row>
    <row r="73" spans="1:31" s="24" customFormat="1" ht="12.75" hidden="1" customHeight="1">
      <c r="A73" s="219"/>
      <c r="B73" s="224"/>
      <c r="C73" s="232"/>
      <c r="D73" s="238"/>
      <c r="E73" s="238"/>
      <c r="F73" s="238"/>
      <c r="G73" s="242"/>
      <c r="H73" s="245" t="str">
        <f t="shared" si="3"/>
        <v/>
      </c>
      <c r="I73" s="251"/>
      <c r="J73" s="255"/>
      <c r="K73" s="259"/>
      <c r="M73" s="261" t="b">
        <f t="shared" si="4"/>
        <v>0</v>
      </c>
      <c r="N73" s="262" t="str">
        <f t="shared" si="5"/>
        <v>FALSE</v>
      </c>
      <c r="O73" s="265"/>
      <c r="P73" s="266" t="s">
        <v>6434</v>
      </c>
      <c r="Q73" s="270" t="s">
        <v>6257</v>
      </c>
      <c r="R73" s="272">
        <f>SUM(S73:W73)</f>
        <v>0</v>
      </c>
      <c r="S73" s="272">
        <f>SUMIFS($I67:$I76,$C67:$C76,"R4補",$D67:$D76,"地域結婚支援重点推進事業",$H67:$H76,3/4)</f>
        <v>0</v>
      </c>
      <c r="T73" s="272">
        <f>SUMIFS($I67:$I76,$C67:$C76,"R4補",$D67:$D76,"結婚支援コンシェルジュ事業",$H67:$H76,3/4)</f>
        <v>0</v>
      </c>
      <c r="U73" s="272"/>
      <c r="V73" s="272"/>
      <c r="W73" s="272"/>
      <c r="Y73" s="272">
        <f>SUM(Z73:AD73)</f>
        <v>0</v>
      </c>
      <c r="Z73" s="272">
        <f>SUMIFS($J67:$J76,$C67:$C76,"R4補",$D67:$D76,"地域結婚支援重点推進事業",$H67:$H76,3/4)</f>
        <v>0</v>
      </c>
      <c r="AA73" s="272">
        <f>SUMIFS($J67:$J76,$C67:$C76,"R4補",$D67:$D76,"結婚支援コンシェルジュ事業",$H67:$H76,3/4)</f>
        <v>0</v>
      </c>
      <c r="AB73" s="272"/>
      <c r="AC73" s="272"/>
      <c r="AD73" s="272"/>
    </row>
    <row r="74" spans="1:31" s="24" customFormat="1" ht="12.75" hidden="1" customHeight="1">
      <c r="A74" s="219"/>
      <c r="B74" s="224"/>
      <c r="C74" s="232"/>
      <c r="D74" s="238"/>
      <c r="E74" s="238"/>
      <c r="F74" s="238"/>
      <c r="G74" s="242"/>
      <c r="H74" s="245" t="str">
        <f t="shared" si="3"/>
        <v/>
      </c>
      <c r="I74" s="251"/>
      <c r="J74" s="255"/>
      <c r="K74" s="259"/>
      <c r="M74" s="261" t="b">
        <f t="shared" si="4"/>
        <v>0</v>
      </c>
      <c r="N74" s="262" t="str">
        <f t="shared" si="5"/>
        <v>FALSE</v>
      </c>
      <c r="O74" s="265"/>
      <c r="P74" s="266"/>
      <c r="Q74" s="69" t="s">
        <v>7274</v>
      </c>
      <c r="R74" s="272">
        <f>SUM(S74:W74)</f>
        <v>0</v>
      </c>
      <c r="S74" s="272">
        <f>SUMIFS($I67:$I76,$C67:$C76,"R4補",$D67:$D76,"地域結婚支援重点推進事業",$H67:$H76,2/3)</f>
        <v>0</v>
      </c>
      <c r="T74" s="272"/>
      <c r="U74" s="272">
        <f>SUMIFS($I67:$I76,$C67:$C76,"R4補",$D67:$D76,"結婚_妊娠・出産_子育てに温かい社会づくり_機運醸成事業",$H67:$H76,2/3)</f>
        <v>0</v>
      </c>
      <c r="V74" s="272"/>
      <c r="W74" s="272"/>
      <c r="Y74" s="272">
        <f>SUM(Z74:AD74)</f>
        <v>0</v>
      </c>
      <c r="Z74" s="272">
        <f>SUMIFS($J67:$J76,$C67:$C76,"R4補",$D67:$D76,"地域結婚支援重点推進事業",$H67:$H76,2/3)</f>
        <v>0</v>
      </c>
      <c r="AA74" s="272"/>
      <c r="AB74" s="272">
        <f>SUMIFS($J67:$J76,$C67:$C76,"R4補",$D67:$D76,"結婚_妊娠・出産_子育てに温かい社会づくり_機運醸成事業",$H67:$H76,2/3)</f>
        <v>0</v>
      </c>
      <c r="AC74" s="272"/>
      <c r="AD74" s="272"/>
    </row>
    <row r="75" spans="1:31" s="24" customFormat="1" ht="12.75" hidden="1" customHeight="1">
      <c r="A75" s="219"/>
      <c r="B75" s="224"/>
      <c r="C75" s="232"/>
      <c r="D75" s="238"/>
      <c r="E75" s="238"/>
      <c r="F75" s="238"/>
      <c r="G75" s="242"/>
      <c r="H75" s="245" t="str">
        <f t="shared" si="3"/>
        <v/>
      </c>
      <c r="I75" s="251"/>
      <c r="J75" s="255"/>
      <c r="K75" s="259"/>
      <c r="M75" s="261" t="b">
        <f t="shared" si="4"/>
        <v>0</v>
      </c>
      <c r="N75" s="262" t="str">
        <f t="shared" si="5"/>
        <v>FALSE</v>
      </c>
      <c r="O75" s="265"/>
      <c r="P75" s="266"/>
      <c r="Q75" s="69" t="s">
        <v>1395</v>
      </c>
      <c r="R75" s="272">
        <f>SUM(S75:W75)</f>
        <v>0</v>
      </c>
      <c r="S75" s="272"/>
      <c r="T75" s="272"/>
      <c r="U75" s="272">
        <f>SUMIFS($I67:$I76,$C67:$C76,"R4補",$D67:$D76,"結婚_妊娠・出産_子育てに温かい社会づくり_機運醸成事業",$H67:$H76,1/2)</f>
        <v>0</v>
      </c>
      <c r="V75" s="272"/>
      <c r="W75" s="272"/>
      <c r="Y75" s="272">
        <f>SUM(Z75:AD75)</f>
        <v>0</v>
      </c>
      <c r="Z75" s="272"/>
      <c r="AA75" s="272"/>
      <c r="AB75" s="272">
        <f>SUMIFS($J67:$J76,$C67:$C76,"R4補",$D67:$D76,"結婚_妊娠・出産_子育てに温かい社会づくり_機運醸成事業",$H67:$H76,1/2)</f>
        <v>0</v>
      </c>
      <c r="AC75" s="272"/>
      <c r="AD75" s="272"/>
    </row>
    <row r="76" spans="1:31" s="24" customFormat="1" ht="12.75" hidden="1" customHeight="1">
      <c r="A76" s="220"/>
      <c r="B76" s="225"/>
      <c r="C76" s="234"/>
      <c r="D76" s="239"/>
      <c r="E76" s="239"/>
      <c r="F76" s="239"/>
      <c r="G76" s="243"/>
      <c r="H76" s="246" t="str">
        <f t="shared" si="3"/>
        <v/>
      </c>
      <c r="I76" s="252"/>
      <c r="J76" s="256"/>
      <c r="K76" s="259"/>
      <c r="M76" s="261" t="b">
        <f t="shared" si="4"/>
        <v>0</v>
      </c>
      <c r="N76" s="262" t="str">
        <f t="shared" si="5"/>
        <v>FALSE</v>
      </c>
      <c r="O76" s="265"/>
      <c r="P76" s="268" t="s">
        <v>5619</v>
      </c>
      <c r="Q76" s="270" t="str">
        <f>IF(COUNTIF(M67:M76,"R4補一般"),"一般コース",IF(COUNTIF(M67:M76,"R4補連携"),"連携コース",""))</f>
        <v/>
      </c>
      <c r="R76" s="272">
        <f>SUM(S76:W76)</f>
        <v>0</v>
      </c>
      <c r="S76" s="272"/>
      <c r="T76" s="272"/>
      <c r="U76" s="272"/>
      <c r="V76" s="272">
        <f>SUMIFS($I67:$I76,$C67:$C76,"R4補",$F67:$F76,"4_1 新規に婚姻した世帯に対する住宅取得費用又は住宅賃借費用に係る支援及び引越費用等に係る支援（一般コース）")</f>
        <v>0</v>
      </c>
      <c r="W76" s="272">
        <f>SUMIFS($I67:$I76,$C67:$C76,"R4補",$F67:$F76,"4_2 新規に婚姻した世帯に対する住宅取得費用又は住宅賃借費用に係る支援及び引越費用等に係る支援（都道府県主導型コース）")</f>
        <v>0</v>
      </c>
      <c r="Y76" s="272">
        <f>SUM(Z76:AD76)</f>
        <v>0</v>
      </c>
      <c r="Z76" s="272"/>
      <c r="AA76" s="272"/>
      <c r="AB76" s="272"/>
      <c r="AC76" s="272">
        <f>SUMIFS($J67:$J76,$C67:$C76,"R4補",$F67:$F76,"4_1 新規に婚姻した世帯に対する住宅取得費用又は住宅賃借費用に係る支援及び引越費用等に係る支援（一般コース）")</f>
        <v>0</v>
      </c>
      <c r="AD76" s="272">
        <f>SUMIFS($J67:$J76,$C67:$C76,"R4補",$F67:$F76,"4_2 新規に婚姻した世帯に対する住宅取得費用又は住宅賃借費用に係る支援及び引越費用等に係る支援（都道府県主導型コース）")</f>
        <v>0</v>
      </c>
    </row>
    <row r="77" spans="1:31" s="24" customFormat="1" ht="12.75" hidden="1" customHeight="1">
      <c r="A77" s="218"/>
      <c r="B77" s="223"/>
      <c r="C77" s="230"/>
      <c r="D77" s="237"/>
      <c r="E77" s="237"/>
      <c r="F77" s="237"/>
      <c r="G77" s="241"/>
      <c r="H77" s="247" t="str">
        <f t="shared" si="3"/>
        <v/>
      </c>
      <c r="I77" s="250"/>
      <c r="J77" s="254"/>
      <c r="K77" s="259"/>
      <c r="M77" s="261" t="b">
        <f t="shared" si="4"/>
        <v>0</v>
      </c>
      <c r="N77" s="262" t="str">
        <f t="shared" si="5"/>
        <v>FALSE</v>
      </c>
      <c r="O77" s="265"/>
    </row>
    <row r="78" spans="1:31" s="24" customFormat="1" ht="12.75" hidden="1" customHeight="1">
      <c r="A78" s="219"/>
      <c r="B78" s="224"/>
      <c r="C78" s="231"/>
      <c r="D78" s="238"/>
      <c r="E78" s="238"/>
      <c r="F78" s="238"/>
      <c r="G78" s="242"/>
      <c r="H78" s="245" t="str">
        <f t="shared" si="3"/>
        <v/>
      </c>
      <c r="I78" s="251"/>
      <c r="J78" s="255"/>
      <c r="K78" s="259"/>
      <c r="M78" s="261" t="b">
        <f t="shared" si="4"/>
        <v>0</v>
      </c>
      <c r="N78" s="262" t="str">
        <f t="shared" si="5"/>
        <v>FALSE</v>
      </c>
      <c r="O78" s="265"/>
      <c r="P78" s="23" t="s">
        <v>401</v>
      </c>
      <c r="R78" s="271" t="s">
        <v>7278</v>
      </c>
      <c r="S78" s="268" t="s">
        <v>7279</v>
      </c>
      <c r="T78" s="268" t="s">
        <v>5411</v>
      </c>
      <c r="U78" s="268" t="s">
        <v>3719</v>
      </c>
      <c r="V78" s="268" t="s">
        <v>160</v>
      </c>
      <c r="W78" s="268" t="s">
        <v>7094</v>
      </c>
      <c r="Y78" s="271" t="s">
        <v>7289</v>
      </c>
      <c r="Z78" s="268" t="s">
        <v>7279</v>
      </c>
      <c r="AA78" s="268" t="s">
        <v>5411</v>
      </c>
      <c r="AB78" s="268" t="s">
        <v>3719</v>
      </c>
      <c r="AC78" s="268" t="s">
        <v>160</v>
      </c>
      <c r="AD78" s="268" t="s">
        <v>7094</v>
      </c>
    </row>
    <row r="79" spans="1:31" s="24" customFormat="1" ht="12.75" hidden="1" customHeight="1">
      <c r="A79" s="219"/>
      <c r="B79" s="224"/>
      <c r="C79" s="232"/>
      <c r="D79" s="238"/>
      <c r="E79" s="238"/>
      <c r="F79" s="238"/>
      <c r="G79" s="242"/>
      <c r="H79" s="245" t="str">
        <f t="shared" si="3"/>
        <v/>
      </c>
      <c r="I79" s="251"/>
      <c r="J79" s="255"/>
      <c r="K79" s="259"/>
      <c r="M79" s="261" t="b">
        <f t="shared" si="4"/>
        <v>0</v>
      </c>
      <c r="N79" s="262" t="str">
        <f t="shared" si="5"/>
        <v>FALSE</v>
      </c>
      <c r="O79" s="265"/>
      <c r="P79" s="266" t="s">
        <v>6434</v>
      </c>
      <c r="Q79" s="69" t="s">
        <v>7274</v>
      </c>
      <c r="R79" s="272">
        <f>SUM(S79:W79)</f>
        <v>0</v>
      </c>
      <c r="S79" s="272">
        <f>SUMIFS($I77:$I86,$C77:$C86,"R5当",$D77:$D86,"地域結婚支援重点推進事業",$H77:$H86,2/3)</f>
        <v>0</v>
      </c>
      <c r="T79" s="272"/>
      <c r="U79" s="272"/>
      <c r="V79" s="272"/>
      <c r="W79" s="272"/>
      <c r="Y79" s="272">
        <f>SUM(Z79:AD79)</f>
        <v>0</v>
      </c>
      <c r="Z79" s="272">
        <f>SUMIFS($J77:$J86,$C77:$C86,"R5当",$D77:$D86,"地域結婚支援重点推進事業",$H77:$H86,2/3)</f>
        <v>0</v>
      </c>
      <c r="AA79" s="272"/>
      <c r="AB79" s="272"/>
      <c r="AC79" s="272"/>
      <c r="AD79" s="272"/>
    </row>
    <row r="80" spans="1:31" s="24" customFormat="1" ht="12.75" hidden="1" customHeight="1">
      <c r="A80" s="219"/>
      <c r="B80" s="224"/>
      <c r="C80" s="235"/>
      <c r="D80" s="238"/>
      <c r="E80" s="238"/>
      <c r="F80" s="238"/>
      <c r="G80" s="242"/>
      <c r="H80" s="245" t="str">
        <f t="shared" si="3"/>
        <v/>
      </c>
      <c r="I80" s="251"/>
      <c r="J80" s="255"/>
      <c r="K80" s="259"/>
      <c r="M80" s="261" t="b">
        <f t="shared" si="4"/>
        <v>0</v>
      </c>
      <c r="N80" s="262" t="str">
        <f t="shared" si="5"/>
        <v>FALSE</v>
      </c>
      <c r="O80" s="265"/>
      <c r="P80" s="267"/>
      <c r="Q80" s="69" t="s">
        <v>1395</v>
      </c>
      <c r="R80" s="272">
        <f>SUM(S80:W80)</f>
        <v>0</v>
      </c>
      <c r="S80" s="272"/>
      <c r="T80" s="272"/>
      <c r="U80" s="272">
        <f>SUMIFS($I77:$I86,$C77:$C86,"R5当",$D77:$D86,"結婚_妊娠・出産_子育てに温かい社会づくり_機運醸成事業",$H77:$H86,1/2)</f>
        <v>0</v>
      </c>
      <c r="V80" s="272"/>
      <c r="W80" s="272"/>
      <c r="Y80" s="272">
        <f>SUM(Z80:AD80)</f>
        <v>0</v>
      </c>
      <c r="Z80" s="272"/>
      <c r="AA80" s="272"/>
      <c r="AB80" s="272">
        <f>SUMIFS($J77:$J86,$C77:$C86,"R5当",$D77:$D86,"結婚_妊娠・出産_子育てに温かい社会づくり_機運醸成事業",$H77:$H86,1/2)</f>
        <v>0</v>
      </c>
      <c r="AC80" s="272"/>
      <c r="AD80" s="272"/>
    </row>
    <row r="81" spans="1:30" s="24" customFormat="1" ht="12.75" hidden="1" customHeight="1">
      <c r="A81" s="219"/>
      <c r="B81" s="224"/>
      <c r="C81" s="231"/>
      <c r="D81" s="238"/>
      <c r="E81" s="238"/>
      <c r="F81" s="238"/>
      <c r="G81" s="242"/>
      <c r="H81" s="245" t="str">
        <f t="shared" si="3"/>
        <v/>
      </c>
      <c r="I81" s="251"/>
      <c r="J81" s="255"/>
      <c r="K81" s="259"/>
      <c r="M81" s="261" t="b">
        <f t="shared" si="4"/>
        <v>0</v>
      </c>
      <c r="N81" s="262" t="str">
        <f t="shared" si="5"/>
        <v>FALSE</v>
      </c>
      <c r="O81" s="265"/>
      <c r="P81" s="268" t="s">
        <v>5619</v>
      </c>
      <c r="Q81" s="269" t="str">
        <f>IF(COUNTIF(M77:M86,"R5当一般"),"一般コース","")</f>
        <v/>
      </c>
      <c r="R81" s="272">
        <f>SUM(S81:W81)</f>
        <v>0</v>
      </c>
      <c r="S81" s="272"/>
      <c r="T81" s="272"/>
      <c r="U81" s="272"/>
      <c r="V81" s="272">
        <f>SUMIFS($I77:$I86,$C77:$C86,"R5当",$F77:$F86,"4_1 新規に婚姻した世帯に対する住宅取得費用又は住宅賃借費用に係る支援及び引越費用等に係る支援（一般コース）")</f>
        <v>0</v>
      </c>
      <c r="W81" s="272"/>
      <c r="Y81" s="272">
        <f>SUM(Z81:AD81)</f>
        <v>0</v>
      </c>
      <c r="Z81" s="272"/>
      <c r="AA81" s="272"/>
      <c r="AB81" s="272"/>
      <c r="AC81" s="272">
        <f>SUMIFS($J77:$J86,$C77:$C86,"R5当",$F77:$F86,"4_1 新規に婚姻した世帯に対する住宅取得費用又は住宅賃借費用に係る支援及び引越費用等に係る支援（一般コース）")</f>
        <v>0</v>
      </c>
      <c r="AD81" s="272"/>
    </row>
    <row r="82" spans="1:30" s="24" customFormat="1" ht="12.75" hidden="1" customHeight="1">
      <c r="A82" s="219"/>
      <c r="B82" s="224"/>
      <c r="C82" s="232"/>
      <c r="D82" s="238"/>
      <c r="E82" s="238"/>
      <c r="F82" s="238"/>
      <c r="G82" s="242"/>
      <c r="H82" s="245" t="str">
        <f t="shared" si="3"/>
        <v/>
      </c>
      <c r="I82" s="251"/>
      <c r="J82" s="255"/>
      <c r="K82" s="259"/>
      <c r="M82" s="261" t="b">
        <f t="shared" si="4"/>
        <v>0</v>
      </c>
      <c r="N82" s="262" t="str">
        <f t="shared" si="5"/>
        <v>FALSE</v>
      </c>
      <c r="O82" s="265"/>
      <c r="P82" s="24" t="s">
        <v>4620</v>
      </c>
      <c r="R82" s="273"/>
      <c r="S82" s="273"/>
      <c r="T82" s="273"/>
      <c r="U82" s="273"/>
      <c r="V82" s="273"/>
      <c r="W82" s="273"/>
      <c r="Y82" s="273"/>
      <c r="Z82" s="273"/>
      <c r="AA82" s="273"/>
      <c r="AB82" s="273"/>
      <c r="AC82" s="273"/>
      <c r="AD82" s="273"/>
    </row>
    <row r="83" spans="1:30" s="24" customFormat="1" ht="12.75" hidden="1" customHeight="1">
      <c r="A83" s="219"/>
      <c r="B83" s="224"/>
      <c r="C83" s="232"/>
      <c r="D83" s="238"/>
      <c r="E83" s="238"/>
      <c r="F83" s="238"/>
      <c r="G83" s="242"/>
      <c r="H83" s="245" t="str">
        <f t="shared" si="3"/>
        <v/>
      </c>
      <c r="I83" s="251"/>
      <c r="J83" s="255"/>
      <c r="K83" s="259"/>
      <c r="M83" s="261" t="b">
        <f t="shared" si="4"/>
        <v>0</v>
      </c>
      <c r="N83" s="262" t="str">
        <f t="shared" si="5"/>
        <v>FALSE</v>
      </c>
      <c r="O83" s="265"/>
      <c r="P83" s="266" t="s">
        <v>6434</v>
      </c>
      <c r="Q83" s="270" t="s">
        <v>6257</v>
      </c>
      <c r="R83" s="272">
        <f>SUM(S83:W83)</f>
        <v>0</v>
      </c>
      <c r="S83" s="272">
        <f>SUMIFS($I77:$I86,$C77:$C86,"R4補",$D77:$D86,"地域結婚支援重点推進事業",$H77:$H86,3/4)</f>
        <v>0</v>
      </c>
      <c r="T83" s="272">
        <f>SUMIFS($I77:$I86,$C77:$C86,"R4補",$D77:$D86,"結婚支援コンシェルジュ事業",$H77:$H86,3/4)</f>
        <v>0</v>
      </c>
      <c r="U83" s="272"/>
      <c r="V83" s="272"/>
      <c r="W83" s="272"/>
      <c r="Y83" s="272">
        <f>SUM(Z83:AD83)</f>
        <v>0</v>
      </c>
      <c r="Z83" s="272">
        <f>SUMIFS($J77:$J86,$C77:$C86,"R4補",$D77:$D86,"地域結婚支援重点推進事業",$H77:$H86,3/4)</f>
        <v>0</v>
      </c>
      <c r="AA83" s="272">
        <f>SUMIFS($J77:$J86,$C77:$C86,"R4補",$D77:$D86,"結婚支援コンシェルジュ事業",$H77:$H86,3/4)</f>
        <v>0</v>
      </c>
      <c r="AB83" s="272"/>
      <c r="AC83" s="272"/>
      <c r="AD83" s="272"/>
    </row>
    <row r="84" spans="1:30" s="24" customFormat="1" ht="12.75" hidden="1" customHeight="1">
      <c r="A84" s="219"/>
      <c r="B84" s="224"/>
      <c r="C84" s="232"/>
      <c r="D84" s="238"/>
      <c r="E84" s="238"/>
      <c r="F84" s="238"/>
      <c r="G84" s="242"/>
      <c r="H84" s="245" t="str">
        <f t="shared" si="3"/>
        <v/>
      </c>
      <c r="I84" s="251"/>
      <c r="J84" s="255"/>
      <c r="K84" s="259"/>
      <c r="M84" s="261" t="b">
        <f t="shared" si="4"/>
        <v>0</v>
      </c>
      <c r="N84" s="262" t="str">
        <f t="shared" si="5"/>
        <v>FALSE</v>
      </c>
      <c r="O84" s="265"/>
      <c r="P84" s="266"/>
      <c r="Q84" s="69" t="s">
        <v>7274</v>
      </c>
      <c r="R84" s="272">
        <f>SUM(S84:W84)</f>
        <v>0</v>
      </c>
      <c r="S84" s="272">
        <f>SUMIFS($I77:$I86,$C77:$C86,"R4補",$D77:$D86,"地域結婚支援重点推進事業",$H77:$H86,2/3)</f>
        <v>0</v>
      </c>
      <c r="T84" s="272"/>
      <c r="U84" s="272">
        <f>SUMIFS($I77:$I86,$C77:$C86,"R4補",$D77:$D86,"結婚_妊娠・出産_子育てに温かい社会づくり_機運醸成事業",$H77:$H86,2/3)</f>
        <v>0</v>
      </c>
      <c r="V84" s="272"/>
      <c r="W84" s="272"/>
      <c r="Y84" s="272">
        <f>SUM(Z84:AD84)</f>
        <v>0</v>
      </c>
      <c r="Z84" s="272">
        <f>SUMIFS($J77:$J86,$C77:$C86,"R4補",$D77:$D86,"地域結婚支援重点推進事業",$H77:$H86,2/3)</f>
        <v>0</v>
      </c>
      <c r="AA84" s="272"/>
      <c r="AB84" s="272">
        <f>SUMIFS($J77:$J86,$C77:$C86,"R4補",$D77:$D86,"結婚_妊娠・出産_子育てに温かい社会づくり_機運醸成事業",$H77:$H86,2/3)</f>
        <v>0</v>
      </c>
      <c r="AC84" s="272"/>
      <c r="AD84" s="272"/>
    </row>
    <row r="85" spans="1:30" s="24" customFormat="1" ht="12.75" hidden="1" customHeight="1">
      <c r="A85" s="219"/>
      <c r="B85" s="224"/>
      <c r="C85" s="232"/>
      <c r="D85" s="238"/>
      <c r="E85" s="238"/>
      <c r="F85" s="238"/>
      <c r="G85" s="242"/>
      <c r="H85" s="245" t="str">
        <f t="shared" si="3"/>
        <v/>
      </c>
      <c r="I85" s="251"/>
      <c r="J85" s="255"/>
      <c r="K85" s="259"/>
      <c r="M85" s="261" t="b">
        <f t="shared" si="4"/>
        <v>0</v>
      </c>
      <c r="N85" s="262" t="str">
        <f t="shared" si="5"/>
        <v>FALSE</v>
      </c>
      <c r="O85" s="265"/>
      <c r="P85" s="266"/>
      <c r="Q85" s="69" t="s">
        <v>1395</v>
      </c>
      <c r="R85" s="272">
        <f>SUM(S85:W85)</f>
        <v>0</v>
      </c>
      <c r="S85" s="272"/>
      <c r="T85" s="272"/>
      <c r="U85" s="272">
        <f>SUMIFS($I77:$I86,$C77:$C86,"R4補",$D77:$D86,"結婚_妊娠・出産_子育てに温かい社会づくり_機運醸成事業",$H77:$H86,1/2)</f>
        <v>0</v>
      </c>
      <c r="V85" s="272"/>
      <c r="W85" s="272"/>
      <c r="Y85" s="272">
        <f>SUM(Z85:AD85)</f>
        <v>0</v>
      </c>
      <c r="Z85" s="272"/>
      <c r="AA85" s="272"/>
      <c r="AB85" s="272">
        <f>SUMIFS($J77:$J86,$C77:$C86,"R4補",$D77:$D86,"結婚_妊娠・出産_子育てに温かい社会づくり_機運醸成事業",$H77:$H86,1/2)</f>
        <v>0</v>
      </c>
      <c r="AC85" s="272"/>
      <c r="AD85" s="272"/>
    </row>
    <row r="86" spans="1:30" s="24" customFormat="1" ht="12.75" hidden="1" customHeight="1">
      <c r="A86" s="220"/>
      <c r="B86" s="225"/>
      <c r="C86" s="234"/>
      <c r="D86" s="239"/>
      <c r="E86" s="239"/>
      <c r="F86" s="239"/>
      <c r="G86" s="243"/>
      <c r="H86" s="246" t="str">
        <f t="shared" si="3"/>
        <v/>
      </c>
      <c r="I86" s="252"/>
      <c r="J86" s="256"/>
      <c r="K86" s="259"/>
      <c r="M86" s="261" t="b">
        <f t="shared" si="4"/>
        <v>0</v>
      </c>
      <c r="N86" s="262" t="str">
        <f t="shared" si="5"/>
        <v>FALSE</v>
      </c>
      <c r="O86" s="265"/>
      <c r="P86" s="268" t="s">
        <v>5619</v>
      </c>
      <c r="Q86" s="270" t="str">
        <f>IF(COUNTIF(M77:M86,"R4補一般"),"一般コース",IF(COUNTIF(M77:M86,"R4補連携"),"連携コース",""))</f>
        <v/>
      </c>
      <c r="R86" s="272">
        <f>SUM(S86:W86)</f>
        <v>0</v>
      </c>
      <c r="S86" s="272"/>
      <c r="T86" s="272"/>
      <c r="U86" s="272"/>
      <c r="V86" s="272">
        <f>SUMIFS($I77:$I86,$C77:$C86,"R4補",$F77:$F86,"4_1 新規に婚姻した世帯に対する住宅取得費用又は住宅賃借費用に係る支援及び引越費用等に係る支援（一般コース）")</f>
        <v>0</v>
      </c>
      <c r="W86" s="272">
        <f>SUMIFS($I77:$I86,$C77:$C86,"R4補",$F77:$F86,"4_2 新規に婚姻した世帯に対する住宅取得費用又は住宅賃借費用に係る支援及び引越費用等に係る支援（都道府県主導型コース）")</f>
        <v>0</v>
      </c>
      <c r="Y86" s="272">
        <f>SUM(Z86:AD86)</f>
        <v>0</v>
      </c>
      <c r="Z86" s="272"/>
      <c r="AA86" s="272"/>
      <c r="AB86" s="272"/>
      <c r="AC86" s="272">
        <f>SUMIFS($J77:$J86,$C77:$C86,"R4補",$F77:$F86,"4_1 新規に婚姻した世帯に対する住宅取得費用又は住宅賃借費用に係る支援及び引越費用等に係る支援（一般コース）")</f>
        <v>0</v>
      </c>
      <c r="AD86" s="272">
        <f>SUMIFS($J77:$J86,$C77:$C86,"R4補",$F77:$F86,"4_2 新規に婚姻した世帯に対する住宅取得費用又は住宅賃借費用に係る支援及び引越費用等に係る支援（都道府県主導型コース）")</f>
        <v>0</v>
      </c>
    </row>
    <row r="87" spans="1:30" s="24" customFormat="1" ht="12.75" hidden="1" customHeight="1">
      <c r="A87" s="218"/>
      <c r="B87" s="223"/>
      <c r="C87" s="230"/>
      <c r="D87" s="237"/>
      <c r="E87" s="237"/>
      <c r="F87" s="237"/>
      <c r="G87" s="241"/>
      <c r="H87" s="247" t="str">
        <f t="shared" si="3"/>
        <v/>
      </c>
      <c r="I87" s="250"/>
      <c r="J87" s="254"/>
      <c r="K87" s="259"/>
      <c r="M87" s="261" t="b">
        <f t="shared" si="4"/>
        <v>0</v>
      </c>
      <c r="N87" s="262" t="str">
        <f t="shared" si="5"/>
        <v>FALSE</v>
      </c>
      <c r="O87" s="265"/>
    </row>
    <row r="88" spans="1:30" s="24" customFormat="1" ht="12.75" hidden="1" customHeight="1">
      <c r="A88" s="219"/>
      <c r="B88" s="224"/>
      <c r="C88" s="231"/>
      <c r="D88" s="238"/>
      <c r="E88" s="238"/>
      <c r="F88" s="238"/>
      <c r="G88" s="242"/>
      <c r="H88" s="245" t="str">
        <f t="shared" si="3"/>
        <v/>
      </c>
      <c r="I88" s="251"/>
      <c r="J88" s="255"/>
      <c r="K88" s="259"/>
      <c r="M88" s="261" t="b">
        <f t="shared" si="4"/>
        <v>0</v>
      </c>
      <c r="N88" s="262" t="str">
        <f t="shared" si="5"/>
        <v>FALSE</v>
      </c>
      <c r="O88" s="265"/>
      <c r="P88" s="23" t="s">
        <v>401</v>
      </c>
      <c r="R88" s="271" t="s">
        <v>7278</v>
      </c>
      <c r="S88" s="268" t="s">
        <v>7279</v>
      </c>
      <c r="T88" s="268" t="s">
        <v>5411</v>
      </c>
      <c r="U88" s="268" t="s">
        <v>3719</v>
      </c>
      <c r="V88" s="268" t="s">
        <v>160</v>
      </c>
      <c r="W88" s="268" t="s">
        <v>7094</v>
      </c>
      <c r="Y88" s="271" t="s">
        <v>7289</v>
      </c>
      <c r="Z88" s="268" t="s">
        <v>7279</v>
      </c>
      <c r="AA88" s="268" t="s">
        <v>5411</v>
      </c>
      <c r="AB88" s="268" t="s">
        <v>3719</v>
      </c>
      <c r="AC88" s="268" t="s">
        <v>160</v>
      </c>
      <c r="AD88" s="268" t="s">
        <v>7094</v>
      </c>
    </row>
    <row r="89" spans="1:30" s="24" customFormat="1" ht="12.75" hidden="1" customHeight="1">
      <c r="A89" s="219"/>
      <c r="B89" s="224"/>
      <c r="C89" s="232"/>
      <c r="D89" s="238"/>
      <c r="E89" s="238"/>
      <c r="F89" s="238"/>
      <c r="G89" s="242"/>
      <c r="H89" s="245" t="str">
        <f t="shared" si="3"/>
        <v/>
      </c>
      <c r="I89" s="251"/>
      <c r="J89" s="255"/>
      <c r="K89" s="259"/>
      <c r="M89" s="261" t="b">
        <f t="shared" si="4"/>
        <v>0</v>
      </c>
      <c r="N89" s="262" t="str">
        <f t="shared" si="5"/>
        <v>FALSE</v>
      </c>
      <c r="O89" s="265"/>
      <c r="P89" s="266" t="s">
        <v>6434</v>
      </c>
      <c r="Q89" s="69" t="s">
        <v>7274</v>
      </c>
      <c r="R89" s="272">
        <f>SUM(S89:W89)</f>
        <v>0</v>
      </c>
      <c r="S89" s="272">
        <f>SUMIFS($I87:$I96,$C87:$C96,"R5当",$D87:$D96,"地域結婚支援重点推進事業",$H87:$H96,2/3)</f>
        <v>0</v>
      </c>
      <c r="T89" s="272"/>
      <c r="U89" s="272"/>
      <c r="V89" s="272"/>
      <c r="W89" s="272"/>
      <c r="Y89" s="272">
        <f>SUM(Z89:AD89)</f>
        <v>0</v>
      </c>
      <c r="Z89" s="272">
        <f>SUMIFS($J87:$J96,$C87:$C96,"R5当",$D87:$D96,"地域結婚支援重点推進事業",$H87:$H96,2/3)</f>
        <v>0</v>
      </c>
      <c r="AA89" s="272"/>
      <c r="AB89" s="272"/>
      <c r="AC89" s="272"/>
      <c r="AD89" s="272"/>
    </row>
    <row r="90" spans="1:30" s="24" customFormat="1" ht="12.75" hidden="1" customHeight="1">
      <c r="A90" s="219"/>
      <c r="B90" s="224"/>
      <c r="C90" s="235"/>
      <c r="D90" s="238"/>
      <c r="E90" s="238"/>
      <c r="F90" s="238"/>
      <c r="G90" s="242"/>
      <c r="H90" s="245" t="str">
        <f t="shared" si="3"/>
        <v/>
      </c>
      <c r="I90" s="251"/>
      <c r="J90" s="255"/>
      <c r="K90" s="259"/>
      <c r="M90" s="261" t="b">
        <f t="shared" si="4"/>
        <v>0</v>
      </c>
      <c r="N90" s="262" t="str">
        <f t="shared" si="5"/>
        <v>FALSE</v>
      </c>
      <c r="O90" s="265"/>
      <c r="P90" s="267"/>
      <c r="Q90" s="69" t="s">
        <v>1395</v>
      </c>
      <c r="R90" s="272">
        <f>SUM(S90:W90)</f>
        <v>0</v>
      </c>
      <c r="S90" s="272"/>
      <c r="T90" s="272"/>
      <c r="U90" s="272">
        <f>SUMIFS($I87:$I96,$C87:$C96,"R5当",$D87:$D96,"結婚_妊娠・出産_子育てに温かい社会づくり_機運醸成事業",$H87:$H96,1/2)</f>
        <v>0</v>
      </c>
      <c r="V90" s="272"/>
      <c r="W90" s="272"/>
      <c r="Y90" s="272">
        <f>SUM(Z90:AD90)</f>
        <v>0</v>
      </c>
      <c r="Z90" s="272"/>
      <c r="AA90" s="272"/>
      <c r="AB90" s="272">
        <f>SUMIFS($J87:$J96,$C87:$C96,"R5当",$D87:$D96,"結婚_妊娠・出産_子育てに温かい社会づくり_機運醸成事業",$H87:$H96,1/2)</f>
        <v>0</v>
      </c>
      <c r="AC90" s="272"/>
      <c r="AD90" s="272"/>
    </row>
    <row r="91" spans="1:30" s="24" customFormat="1" ht="12.75" hidden="1" customHeight="1">
      <c r="A91" s="219"/>
      <c r="B91" s="224"/>
      <c r="C91" s="231"/>
      <c r="D91" s="238"/>
      <c r="E91" s="238"/>
      <c r="F91" s="238"/>
      <c r="G91" s="242"/>
      <c r="H91" s="245" t="str">
        <f t="shared" si="3"/>
        <v/>
      </c>
      <c r="I91" s="251"/>
      <c r="J91" s="255"/>
      <c r="K91" s="259"/>
      <c r="M91" s="261" t="b">
        <f t="shared" si="4"/>
        <v>0</v>
      </c>
      <c r="N91" s="262" t="str">
        <f t="shared" si="5"/>
        <v>FALSE</v>
      </c>
      <c r="O91" s="265"/>
      <c r="P91" s="268" t="s">
        <v>5619</v>
      </c>
      <c r="Q91" s="269" t="str">
        <f>IF(COUNTIF(M87:M96,"R5当一般"),"一般コース","")</f>
        <v/>
      </c>
      <c r="R91" s="272">
        <f>SUM(S91:W91)</f>
        <v>0</v>
      </c>
      <c r="S91" s="272"/>
      <c r="T91" s="272"/>
      <c r="U91" s="272"/>
      <c r="V91" s="272">
        <f>SUMIFS($I87:$I96,$C87:$C96,"R5当",$F87:$F96,"4_1 新規に婚姻した世帯に対する住宅取得費用又は住宅賃借費用に係る支援及び引越費用等に係る支援（一般コース）")</f>
        <v>0</v>
      </c>
      <c r="W91" s="272"/>
      <c r="Y91" s="272">
        <f>SUM(Z91:AD91)</f>
        <v>0</v>
      </c>
      <c r="Z91" s="272"/>
      <c r="AA91" s="272"/>
      <c r="AB91" s="272"/>
      <c r="AC91" s="272">
        <f>SUMIFS($J87:$J96,$C87:$C96,"R5当",$F87:$F96,"4_1 新規に婚姻した世帯に対する住宅取得費用又は住宅賃借費用に係る支援及び引越費用等に係る支援（一般コース）")</f>
        <v>0</v>
      </c>
      <c r="AD91" s="272"/>
    </row>
    <row r="92" spans="1:30" s="24" customFormat="1" ht="12.75" hidden="1" customHeight="1">
      <c r="A92" s="219"/>
      <c r="B92" s="224"/>
      <c r="C92" s="232"/>
      <c r="D92" s="238"/>
      <c r="E92" s="238"/>
      <c r="F92" s="238"/>
      <c r="G92" s="242"/>
      <c r="H92" s="245" t="str">
        <f t="shared" si="3"/>
        <v/>
      </c>
      <c r="I92" s="251"/>
      <c r="J92" s="255"/>
      <c r="K92" s="259"/>
      <c r="M92" s="261" t="b">
        <f t="shared" si="4"/>
        <v>0</v>
      </c>
      <c r="N92" s="262" t="str">
        <f t="shared" si="5"/>
        <v>FALSE</v>
      </c>
      <c r="O92" s="265"/>
      <c r="P92" s="24" t="s">
        <v>4620</v>
      </c>
      <c r="R92" s="273"/>
      <c r="S92" s="273"/>
      <c r="T92" s="273"/>
      <c r="U92" s="273"/>
      <c r="V92" s="273"/>
      <c r="W92" s="273"/>
      <c r="Y92" s="273"/>
      <c r="Z92" s="273"/>
      <c r="AA92" s="273"/>
      <c r="AB92" s="273"/>
      <c r="AC92" s="273"/>
      <c r="AD92" s="273"/>
    </row>
    <row r="93" spans="1:30" s="24" customFormat="1" ht="12.75" hidden="1" customHeight="1">
      <c r="A93" s="219"/>
      <c r="B93" s="224"/>
      <c r="C93" s="232"/>
      <c r="D93" s="238"/>
      <c r="E93" s="238"/>
      <c r="F93" s="238"/>
      <c r="G93" s="242"/>
      <c r="H93" s="245" t="str">
        <f t="shared" si="3"/>
        <v/>
      </c>
      <c r="I93" s="251"/>
      <c r="J93" s="255"/>
      <c r="K93" s="259"/>
      <c r="M93" s="261" t="b">
        <f t="shared" si="4"/>
        <v>0</v>
      </c>
      <c r="N93" s="262" t="str">
        <f t="shared" si="5"/>
        <v>FALSE</v>
      </c>
      <c r="O93" s="265"/>
      <c r="P93" s="266" t="s">
        <v>6434</v>
      </c>
      <c r="Q93" s="270" t="s">
        <v>6257</v>
      </c>
      <c r="R93" s="272">
        <f>SUM(S93:W93)</f>
        <v>0</v>
      </c>
      <c r="S93" s="272">
        <f>SUMIFS($I87:$I96,$C87:$C96,"R4補",$D87:$D96,"地域結婚支援重点推進事業",$H87:$H96,3/4)</f>
        <v>0</v>
      </c>
      <c r="T93" s="272">
        <f>SUMIFS($I87:$I96,$C87:$C96,"R4補",$D87:$D96,"結婚支援コンシェルジュ事業",$H87:$H96,3/4)</f>
        <v>0</v>
      </c>
      <c r="U93" s="272"/>
      <c r="V93" s="272"/>
      <c r="W93" s="272"/>
      <c r="Y93" s="272">
        <f>SUM(Z93:AD93)</f>
        <v>0</v>
      </c>
      <c r="Z93" s="272">
        <f>SUMIFS($J87:$J96,$C87:$C96,"R4補",$D87:$D96,"地域結婚支援重点推進事業",$H87:$H96,3/4)</f>
        <v>0</v>
      </c>
      <c r="AA93" s="272">
        <f>SUMIFS($J87:$J96,$C87:$C96,"R4補",$D87:$D96,"結婚支援コンシェルジュ事業",$H87:$H96,3/4)</f>
        <v>0</v>
      </c>
      <c r="AB93" s="272"/>
      <c r="AC93" s="272"/>
      <c r="AD93" s="272"/>
    </row>
    <row r="94" spans="1:30" s="24" customFormat="1" ht="12.75" hidden="1" customHeight="1">
      <c r="A94" s="219"/>
      <c r="B94" s="224"/>
      <c r="C94" s="232"/>
      <c r="D94" s="238"/>
      <c r="E94" s="238"/>
      <c r="F94" s="238"/>
      <c r="G94" s="242"/>
      <c r="H94" s="245" t="str">
        <f t="shared" si="3"/>
        <v/>
      </c>
      <c r="I94" s="251"/>
      <c r="J94" s="255"/>
      <c r="K94" s="259"/>
      <c r="M94" s="261" t="b">
        <f t="shared" si="4"/>
        <v>0</v>
      </c>
      <c r="N94" s="262" t="str">
        <f t="shared" si="5"/>
        <v>FALSE</v>
      </c>
      <c r="O94" s="265"/>
      <c r="P94" s="266"/>
      <c r="Q94" s="69" t="s">
        <v>7274</v>
      </c>
      <c r="R94" s="272">
        <f>SUM(S94:W94)</f>
        <v>0</v>
      </c>
      <c r="S94" s="272">
        <f>SUMIFS($I87:$I96,$C87:$C96,"R4補",$D87:$D96,"地域結婚支援重点推進事業",$H87:$H96,2/3)</f>
        <v>0</v>
      </c>
      <c r="T94" s="272"/>
      <c r="U94" s="272">
        <f>SUMIFS($I87:$I96,$C87:$C96,"R4補",$D87:$D96,"結婚_妊娠・出産_子育てに温かい社会づくり_機運醸成事業",$H87:$H96,2/3)</f>
        <v>0</v>
      </c>
      <c r="V94" s="272"/>
      <c r="W94" s="272"/>
      <c r="Y94" s="272">
        <f>SUM(Z94:AD94)</f>
        <v>0</v>
      </c>
      <c r="Z94" s="272">
        <f>SUMIFS($J87:$J96,$C87:$C96,"R4補",$D87:$D96,"地域結婚支援重点推進事業",$H87:$H96,2/3)</f>
        <v>0</v>
      </c>
      <c r="AA94" s="272"/>
      <c r="AB94" s="272">
        <f>SUMIFS($J87:$J96,$C87:$C96,"R4補",$D87:$D96,"結婚_妊娠・出産_子育てに温かい社会づくり_機運醸成事業",$H87:$H96,2/3)</f>
        <v>0</v>
      </c>
      <c r="AC94" s="272"/>
      <c r="AD94" s="272"/>
    </row>
    <row r="95" spans="1:30" s="24" customFormat="1" ht="12.75" hidden="1" customHeight="1">
      <c r="A95" s="219"/>
      <c r="B95" s="224"/>
      <c r="C95" s="232"/>
      <c r="D95" s="238"/>
      <c r="E95" s="238"/>
      <c r="F95" s="238"/>
      <c r="G95" s="242"/>
      <c r="H95" s="245" t="str">
        <f t="shared" si="3"/>
        <v/>
      </c>
      <c r="I95" s="251"/>
      <c r="J95" s="255"/>
      <c r="K95" s="259"/>
      <c r="M95" s="261" t="b">
        <f t="shared" si="4"/>
        <v>0</v>
      </c>
      <c r="N95" s="262" t="str">
        <f t="shared" si="5"/>
        <v>FALSE</v>
      </c>
      <c r="O95" s="265"/>
      <c r="P95" s="266"/>
      <c r="Q95" s="69" t="s">
        <v>1395</v>
      </c>
      <c r="R95" s="272">
        <f>SUM(S95:W95)</f>
        <v>0</v>
      </c>
      <c r="S95" s="272"/>
      <c r="T95" s="272"/>
      <c r="U95" s="272">
        <f>SUMIFS($I87:$I96,$C87:$C96,"R4補",$D87:$D96,"結婚_妊娠・出産_子育てに温かい社会づくり_機運醸成事業",$H87:$H96,1/2)</f>
        <v>0</v>
      </c>
      <c r="V95" s="272"/>
      <c r="W95" s="272"/>
      <c r="Y95" s="272">
        <f>SUM(Z95:AD95)</f>
        <v>0</v>
      </c>
      <c r="Z95" s="272"/>
      <c r="AA95" s="272"/>
      <c r="AB95" s="272">
        <f>SUMIFS($J87:$J96,$C87:$C96,"R4補",$D87:$D96,"結婚_妊娠・出産_子育てに温かい社会づくり_機運醸成事業",$H87:$H96,1/2)</f>
        <v>0</v>
      </c>
      <c r="AC95" s="272"/>
      <c r="AD95" s="272"/>
    </row>
    <row r="96" spans="1:30" s="24" customFormat="1" ht="12.75" hidden="1" customHeight="1">
      <c r="A96" s="220"/>
      <c r="B96" s="225"/>
      <c r="C96" s="234"/>
      <c r="D96" s="239"/>
      <c r="E96" s="239"/>
      <c r="F96" s="239"/>
      <c r="G96" s="243"/>
      <c r="H96" s="246" t="str">
        <f t="shared" si="3"/>
        <v/>
      </c>
      <c r="I96" s="252"/>
      <c r="J96" s="256"/>
      <c r="K96" s="259"/>
      <c r="M96" s="261" t="b">
        <f t="shared" si="4"/>
        <v>0</v>
      </c>
      <c r="N96" s="262" t="str">
        <f t="shared" si="5"/>
        <v>FALSE</v>
      </c>
      <c r="O96" s="265"/>
      <c r="P96" s="268" t="s">
        <v>5619</v>
      </c>
      <c r="Q96" s="270" t="str">
        <f>IF(COUNTIF(M87:M96,"R4補一般"),"一般コース",IF(COUNTIF(M87:M96,"R4補連携"),"連携コース",""))</f>
        <v/>
      </c>
      <c r="R96" s="272">
        <f>SUM(S96:W96)</f>
        <v>0</v>
      </c>
      <c r="S96" s="272"/>
      <c r="T96" s="272"/>
      <c r="U96" s="272"/>
      <c r="V96" s="272">
        <f>SUMIFS($I87:$I96,$C87:$C96,"R4補",$F87:$F96,"4_1 新規に婚姻した世帯に対する住宅取得費用又は住宅賃借費用に係る支援及び引越費用等に係る支援（一般コース）")</f>
        <v>0</v>
      </c>
      <c r="W96" s="272">
        <f>SUMIFS($I87:$I96,$C87:$C96,"R4補",$F87:$F96,"4_2 新規に婚姻した世帯に対する住宅取得費用又は住宅賃借費用に係る支援及び引越費用等に係る支援（都道府県主導型コース）")</f>
        <v>0</v>
      </c>
      <c r="Y96" s="272">
        <f>SUM(Z96:AD96)</f>
        <v>0</v>
      </c>
      <c r="Z96" s="272"/>
      <c r="AA96" s="272"/>
      <c r="AB96" s="272"/>
      <c r="AC96" s="272">
        <f>SUMIFS($J87:$J96,$C87:$C96,"R4補",$F87:$F96,"4_1 新規に婚姻した世帯に対する住宅取得費用又は住宅賃借費用に係る支援及び引越費用等に係る支援（一般コース）")</f>
        <v>0</v>
      </c>
      <c r="AD96" s="272">
        <f>SUMIFS($J87:$J96,$C87:$C96,"R4補",$F87:$F96,"4_2 新規に婚姻した世帯に対する住宅取得費用又は住宅賃借費用に係る支援及び引越費用等に係る支援（都道府県主導型コース）")</f>
        <v>0</v>
      </c>
    </row>
    <row r="97" spans="1:30" s="24" customFormat="1" ht="12.75" hidden="1" customHeight="1">
      <c r="A97" s="218"/>
      <c r="B97" s="223"/>
      <c r="C97" s="230"/>
      <c r="D97" s="237"/>
      <c r="E97" s="237"/>
      <c r="F97" s="237"/>
      <c r="G97" s="241"/>
      <c r="H97" s="247" t="str">
        <f t="shared" si="3"/>
        <v/>
      </c>
      <c r="I97" s="250"/>
      <c r="J97" s="254"/>
      <c r="K97" s="259"/>
      <c r="M97" s="261" t="b">
        <f t="shared" si="4"/>
        <v>0</v>
      </c>
      <c r="N97" s="262" t="str">
        <f t="shared" si="5"/>
        <v>FALSE</v>
      </c>
      <c r="O97" s="265"/>
    </row>
    <row r="98" spans="1:30" s="24" customFormat="1" ht="12.75" hidden="1" customHeight="1">
      <c r="A98" s="219"/>
      <c r="B98" s="224"/>
      <c r="C98" s="231"/>
      <c r="D98" s="238"/>
      <c r="E98" s="238"/>
      <c r="F98" s="238"/>
      <c r="G98" s="242"/>
      <c r="H98" s="245" t="str">
        <f t="shared" si="3"/>
        <v/>
      </c>
      <c r="I98" s="251"/>
      <c r="J98" s="255"/>
      <c r="K98" s="259"/>
      <c r="M98" s="261" t="b">
        <f t="shared" si="4"/>
        <v>0</v>
      </c>
      <c r="N98" s="262" t="str">
        <f t="shared" si="5"/>
        <v>FALSE</v>
      </c>
      <c r="O98" s="265"/>
      <c r="P98" s="23" t="s">
        <v>401</v>
      </c>
      <c r="R98" s="271" t="s">
        <v>7278</v>
      </c>
      <c r="S98" s="268" t="s">
        <v>7279</v>
      </c>
      <c r="T98" s="268" t="s">
        <v>5411</v>
      </c>
      <c r="U98" s="268" t="s">
        <v>3719</v>
      </c>
      <c r="V98" s="268" t="s">
        <v>160</v>
      </c>
      <c r="W98" s="268" t="s">
        <v>7094</v>
      </c>
      <c r="Y98" s="271" t="s">
        <v>7289</v>
      </c>
      <c r="Z98" s="268" t="s">
        <v>7279</v>
      </c>
      <c r="AA98" s="268" t="s">
        <v>5411</v>
      </c>
      <c r="AB98" s="268" t="s">
        <v>3719</v>
      </c>
      <c r="AC98" s="268" t="s">
        <v>160</v>
      </c>
      <c r="AD98" s="268" t="s">
        <v>7094</v>
      </c>
    </row>
    <row r="99" spans="1:30" s="24" customFormat="1" ht="12.75" hidden="1" customHeight="1">
      <c r="A99" s="219"/>
      <c r="B99" s="224"/>
      <c r="C99" s="232"/>
      <c r="D99" s="238"/>
      <c r="E99" s="238"/>
      <c r="F99" s="238"/>
      <c r="G99" s="242"/>
      <c r="H99" s="245" t="str">
        <f t="shared" si="3"/>
        <v/>
      </c>
      <c r="I99" s="251"/>
      <c r="J99" s="255"/>
      <c r="K99" s="259"/>
      <c r="M99" s="261" t="b">
        <f t="shared" si="4"/>
        <v>0</v>
      </c>
      <c r="N99" s="262" t="str">
        <f t="shared" si="5"/>
        <v>FALSE</v>
      </c>
      <c r="O99" s="265"/>
      <c r="P99" s="266" t="s">
        <v>6434</v>
      </c>
      <c r="Q99" s="69" t="s">
        <v>7274</v>
      </c>
      <c r="R99" s="272">
        <f>SUM(S99:W99)</f>
        <v>0</v>
      </c>
      <c r="S99" s="272">
        <f>SUMIFS($I97:$I106,$C97:$C106,"R5当",$D97:$D106,"地域結婚支援重点推進事業",$H97:$H106,2/3)</f>
        <v>0</v>
      </c>
      <c r="T99" s="272"/>
      <c r="U99" s="272"/>
      <c r="V99" s="272"/>
      <c r="W99" s="272"/>
      <c r="Y99" s="272">
        <f>SUM(Z99:AD99)</f>
        <v>0</v>
      </c>
      <c r="Z99" s="272">
        <f>SUMIFS($J97:$J106,$C97:$C106,"R5当",$D97:$D106,"地域結婚支援重点推進事業",$H97:$H106,2/3)</f>
        <v>0</v>
      </c>
      <c r="AA99" s="272"/>
      <c r="AB99" s="272"/>
      <c r="AC99" s="272"/>
      <c r="AD99" s="272"/>
    </row>
    <row r="100" spans="1:30" s="24" customFormat="1" ht="12.75" hidden="1" customHeight="1">
      <c r="A100" s="219"/>
      <c r="B100" s="224"/>
      <c r="C100" s="235"/>
      <c r="D100" s="238"/>
      <c r="E100" s="238"/>
      <c r="F100" s="238"/>
      <c r="G100" s="242"/>
      <c r="H100" s="245" t="str">
        <f t="shared" si="3"/>
        <v/>
      </c>
      <c r="I100" s="251"/>
      <c r="J100" s="255"/>
      <c r="K100" s="259"/>
      <c r="M100" s="261" t="b">
        <f t="shared" si="4"/>
        <v>0</v>
      </c>
      <c r="N100" s="262" t="str">
        <f t="shared" si="5"/>
        <v>FALSE</v>
      </c>
      <c r="O100" s="265"/>
      <c r="P100" s="267"/>
      <c r="Q100" s="69" t="s">
        <v>1395</v>
      </c>
      <c r="R100" s="272">
        <f>SUM(S100:W100)</f>
        <v>0</v>
      </c>
      <c r="S100" s="272"/>
      <c r="T100" s="272"/>
      <c r="U100" s="272">
        <f>SUMIFS($I97:$I106,$C97:$C106,"R5当",$D97:$D106,"結婚_妊娠・出産_子育てに温かい社会づくり_機運醸成事業",$H97:$H106,1/2)</f>
        <v>0</v>
      </c>
      <c r="V100" s="272"/>
      <c r="W100" s="272"/>
      <c r="Y100" s="272">
        <f>SUM(Z100:AD100)</f>
        <v>0</v>
      </c>
      <c r="Z100" s="272"/>
      <c r="AA100" s="272"/>
      <c r="AB100" s="272">
        <f>SUMIFS($J97:$J106,$C97:$C106,"R5当",$D97:$D106,"結婚_妊娠・出産_子育てに温かい社会づくり_機運醸成事業",$H97:$H106,1/2)</f>
        <v>0</v>
      </c>
      <c r="AC100" s="272"/>
      <c r="AD100" s="272"/>
    </row>
    <row r="101" spans="1:30" s="24" customFormat="1" ht="12.75" hidden="1" customHeight="1">
      <c r="A101" s="219"/>
      <c r="B101" s="224"/>
      <c r="C101" s="231"/>
      <c r="D101" s="238"/>
      <c r="E101" s="238"/>
      <c r="F101" s="238"/>
      <c r="G101" s="242"/>
      <c r="H101" s="245" t="str">
        <f t="shared" si="3"/>
        <v/>
      </c>
      <c r="I101" s="251"/>
      <c r="J101" s="255"/>
      <c r="K101" s="259"/>
      <c r="M101" s="261" t="b">
        <f t="shared" si="4"/>
        <v>0</v>
      </c>
      <c r="N101" s="262" t="str">
        <f t="shared" si="5"/>
        <v>FALSE</v>
      </c>
      <c r="O101" s="265"/>
      <c r="P101" s="268" t="s">
        <v>5619</v>
      </c>
      <c r="Q101" s="269" t="str">
        <f>IF(COUNTIF(M97:M106,"R5当一般"),"一般コース","")</f>
        <v/>
      </c>
      <c r="R101" s="272">
        <f>SUM(S101:W101)</f>
        <v>0</v>
      </c>
      <c r="S101" s="272"/>
      <c r="T101" s="272"/>
      <c r="U101" s="272"/>
      <c r="V101" s="272">
        <f>SUMIFS($I97:$I106,$C97:$C106,"R5当",$F97:$F106,"4_1 新規に婚姻した世帯に対する住宅取得費用又は住宅賃借費用に係る支援及び引越費用等に係る支援（一般コース）")</f>
        <v>0</v>
      </c>
      <c r="W101" s="272"/>
      <c r="Y101" s="272">
        <f>SUM(Z101:AD101)</f>
        <v>0</v>
      </c>
      <c r="Z101" s="272"/>
      <c r="AA101" s="272"/>
      <c r="AB101" s="272"/>
      <c r="AC101" s="272">
        <f>SUMIFS($J97:$J106,$C97:$C106,"R5当",$F97:$F106,"4_1 新規に婚姻した世帯に対する住宅取得費用又は住宅賃借費用に係る支援及び引越費用等に係る支援（一般コース）")</f>
        <v>0</v>
      </c>
      <c r="AD101" s="272"/>
    </row>
    <row r="102" spans="1:30" s="24" customFormat="1" ht="12.75" hidden="1" customHeight="1">
      <c r="A102" s="219"/>
      <c r="B102" s="224"/>
      <c r="C102" s="232"/>
      <c r="D102" s="238"/>
      <c r="E102" s="238"/>
      <c r="F102" s="238"/>
      <c r="G102" s="242"/>
      <c r="H102" s="245" t="str">
        <f t="shared" si="3"/>
        <v/>
      </c>
      <c r="I102" s="251"/>
      <c r="J102" s="255"/>
      <c r="K102" s="259"/>
      <c r="M102" s="261" t="b">
        <f t="shared" si="4"/>
        <v>0</v>
      </c>
      <c r="N102" s="262" t="str">
        <f t="shared" si="5"/>
        <v>FALSE</v>
      </c>
      <c r="O102" s="265"/>
      <c r="P102" s="24" t="s">
        <v>4620</v>
      </c>
      <c r="R102" s="273"/>
      <c r="S102" s="273"/>
      <c r="T102" s="273"/>
      <c r="U102" s="273"/>
      <c r="V102" s="273"/>
      <c r="W102" s="273"/>
      <c r="Y102" s="273"/>
      <c r="Z102" s="273"/>
      <c r="AA102" s="273"/>
      <c r="AB102" s="273"/>
      <c r="AC102" s="273"/>
      <c r="AD102" s="273"/>
    </row>
    <row r="103" spans="1:30" s="24" customFormat="1" ht="12.75" hidden="1" customHeight="1">
      <c r="A103" s="219"/>
      <c r="B103" s="224"/>
      <c r="C103" s="232"/>
      <c r="D103" s="238"/>
      <c r="E103" s="238"/>
      <c r="F103" s="238"/>
      <c r="G103" s="242"/>
      <c r="H103" s="245" t="str">
        <f t="shared" si="3"/>
        <v/>
      </c>
      <c r="I103" s="251"/>
      <c r="J103" s="255"/>
      <c r="K103" s="259"/>
      <c r="M103" s="261" t="b">
        <f t="shared" si="4"/>
        <v>0</v>
      </c>
      <c r="N103" s="262" t="str">
        <f t="shared" si="5"/>
        <v>FALSE</v>
      </c>
      <c r="O103" s="265"/>
      <c r="P103" s="266" t="s">
        <v>6434</v>
      </c>
      <c r="Q103" s="270" t="s">
        <v>6257</v>
      </c>
      <c r="R103" s="272">
        <f>SUM(S103:W103)</f>
        <v>0</v>
      </c>
      <c r="S103" s="272">
        <f>SUMIFS($I97:$I106,$C97:$C106,"R4補",$D97:$D106,"地域結婚支援重点推進事業",$H97:$H106,3/4)</f>
        <v>0</v>
      </c>
      <c r="T103" s="272">
        <f>SUMIFS($I97:$I106,$C97:$C106,"R4補",$D97:$D106,"結婚支援コンシェルジュ事業",$H97:$H106,3/4)</f>
        <v>0</v>
      </c>
      <c r="U103" s="272"/>
      <c r="V103" s="272"/>
      <c r="W103" s="272"/>
      <c r="Y103" s="272">
        <f>SUM(Z103:AD103)</f>
        <v>0</v>
      </c>
      <c r="Z103" s="272">
        <f>SUMIFS($J97:$J106,$C97:$C106,"R4補",$D97:$D106,"地域結婚支援重点推進事業",$H97:$H106,3/4)</f>
        <v>0</v>
      </c>
      <c r="AA103" s="272">
        <f>SUMIFS($J97:$J106,$C97:$C106,"R4補",$D97:$D106,"結婚支援コンシェルジュ事業",$H97:$H106,3/4)</f>
        <v>0</v>
      </c>
      <c r="AB103" s="272"/>
      <c r="AC103" s="272"/>
      <c r="AD103" s="272"/>
    </row>
    <row r="104" spans="1:30" s="24" customFormat="1" ht="12.75" hidden="1" customHeight="1">
      <c r="A104" s="219"/>
      <c r="B104" s="224"/>
      <c r="C104" s="232"/>
      <c r="D104" s="238"/>
      <c r="E104" s="238"/>
      <c r="F104" s="238"/>
      <c r="G104" s="242"/>
      <c r="H104" s="245" t="str">
        <f t="shared" si="3"/>
        <v/>
      </c>
      <c r="I104" s="251"/>
      <c r="J104" s="255"/>
      <c r="K104" s="259"/>
      <c r="M104" s="261" t="b">
        <f t="shared" si="4"/>
        <v>0</v>
      </c>
      <c r="N104" s="262" t="str">
        <f t="shared" si="5"/>
        <v>FALSE</v>
      </c>
      <c r="O104" s="265"/>
      <c r="P104" s="266"/>
      <c r="Q104" s="69" t="s">
        <v>7274</v>
      </c>
      <c r="R104" s="272">
        <f>SUM(S104:W104)</f>
        <v>0</v>
      </c>
      <c r="S104" s="272">
        <f>SUMIFS($I97:$I106,$C97:$C106,"R4補",$D97:$D106,"地域結婚支援重点推進事業",$H97:$H106,2/3)</f>
        <v>0</v>
      </c>
      <c r="T104" s="272"/>
      <c r="U104" s="272">
        <f>SUMIFS($I97:$I106,$C97:$C106,"R4補",$D97:$D106,"結婚_妊娠・出産_子育てに温かい社会づくり_機運醸成事業",$H97:$H106,2/3)</f>
        <v>0</v>
      </c>
      <c r="V104" s="272"/>
      <c r="W104" s="272"/>
      <c r="Y104" s="272">
        <f>SUM(Z104:AD104)</f>
        <v>0</v>
      </c>
      <c r="Z104" s="272">
        <f>SUMIFS($J97:$J106,$C97:$C106,"R4補",$D97:$D106,"地域結婚支援重点推進事業",$H97:$H106,2/3)</f>
        <v>0</v>
      </c>
      <c r="AA104" s="272"/>
      <c r="AB104" s="272">
        <f>SUMIFS($J97:$J106,$C97:$C106,"R4補",$D97:$D106,"結婚_妊娠・出産_子育てに温かい社会づくり_機運醸成事業",$H97:$H106,2/3)</f>
        <v>0</v>
      </c>
      <c r="AC104" s="272"/>
      <c r="AD104" s="272"/>
    </row>
    <row r="105" spans="1:30" s="24" customFormat="1" ht="12.75" hidden="1" customHeight="1">
      <c r="A105" s="219"/>
      <c r="B105" s="224"/>
      <c r="C105" s="232"/>
      <c r="D105" s="238"/>
      <c r="E105" s="238"/>
      <c r="F105" s="238"/>
      <c r="G105" s="242"/>
      <c r="H105" s="245" t="str">
        <f t="shared" si="3"/>
        <v/>
      </c>
      <c r="I105" s="251"/>
      <c r="J105" s="255"/>
      <c r="K105" s="259"/>
      <c r="M105" s="261" t="b">
        <f t="shared" si="4"/>
        <v>0</v>
      </c>
      <c r="N105" s="262" t="str">
        <f t="shared" si="5"/>
        <v>FALSE</v>
      </c>
      <c r="O105" s="265"/>
      <c r="P105" s="266"/>
      <c r="Q105" s="69" t="s">
        <v>1395</v>
      </c>
      <c r="R105" s="272">
        <f>SUM(S105:W105)</f>
        <v>0</v>
      </c>
      <c r="S105" s="272"/>
      <c r="T105" s="272"/>
      <c r="U105" s="272">
        <f>SUMIFS($I97:$I106,$C97:$C106,"R4補",$D97:$D106,"結婚_妊娠・出産_子育てに温かい社会づくり_機運醸成事業",$H97:$H106,1/2)</f>
        <v>0</v>
      </c>
      <c r="V105" s="272"/>
      <c r="W105" s="272"/>
      <c r="Y105" s="272">
        <f>SUM(Z105:AD105)</f>
        <v>0</v>
      </c>
      <c r="Z105" s="272"/>
      <c r="AA105" s="272"/>
      <c r="AB105" s="272">
        <f>SUMIFS($J97:$J106,$C97:$C106,"R4補",$D97:$D106,"結婚_妊娠・出産_子育てに温かい社会づくり_機運醸成事業",$H97:$H106,1/2)</f>
        <v>0</v>
      </c>
      <c r="AC105" s="272"/>
      <c r="AD105" s="272"/>
    </row>
    <row r="106" spans="1:30" s="24" customFormat="1" ht="12.75" hidden="1" customHeight="1">
      <c r="A106" s="220"/>
      <c r="B106" s="225"/>
      <c r="C106" s="234"/>
      <c r="D106" s="239"/>
      <c r="E106" s="239"/>
      <c r="F106" s="239"/>
      <c r="G106" s="243"/>
      <c r="H106" s="246" t="str">
        <f t="shared" si="3"/>
        <v/>
      </c>
      <c r="I106" s="252"/>
      <c r="J106" s="256"/>
      <c r="K106" s="259"/>
      <c r="M106" s="261" t="b">
        <f t="shared" si="4"/>
        <v>0</v>
      </c>
      <c r="N106" s="262" t="str">
        <f t="shared" si="5"/>
        <v>FALSE</v>
      </c>
      <c r="O106" s="265"/>
      <c r="P106" s="268" t="s">
        <v>5619</v>
      </c>
      <c r="Q106" s="270" t="str">
        <f>IF(COUNTIF(M97:M106,"R4補一般"),"一般コース",IF(COUNTIF(M97:M106,"R4補連携"),"連携コース",""))</f>
        <v/>
      </c>
      <c r="R106" s="272">
        <f>SUM(S106:W106)</f>
        <v>0</v>
      </c>
      <c r="S106" s="272"/>
      <c r="T106" s="272"/>
      <c r="U106" s="272"/>
      <c r="V106" s="272">
        <f>SUMIFS($I97:$I106,$C97:$C106,"R4補",$F97:$F106,"4_1 新規に婚姻した世帯に対する住宅取得費用又は住宅賃借費用に係る支援及び引越費用等に係る支援（一般コース）")</f>
        <v>0</v>
      </c>
      <c r="W106" s="272">
        <f>SUMIFS($I97:$I106,$C97:$C106,"R4補",$F97:$F106,"4_2 新規に婚姻した世帯に対する住宅取得費用又は住宅賃借費用に係る支援及び引越費用等に係る支援（都道府県主導型コース）")</f>
        <v>0</v>
      </c>
      <c r="Y106" s="272">
        <f>SUM(Z106:AD106)</f>
        <v>0</v>
      </c>
      <c r="Z106" s="272"/>
      <c r="AA106" s="272"/>
      <c r="AB106" s="272"/>
      <c r="AC106" s="272">
        <f>SUMIFS($J97:$J106,$C97:$C106,"R4補",$F97:$F106,"4_1 新規に婚姻した世帯に対する住宅取得費用又は住宅賃借費用に係る支援及び引越費用等に係る支援（一般コース）")</f>
        <v>0</v>
      </c>
      <c r="AD106" s="272">
        <f>SUMIFS($J97:$J106,$C97:$C106,"R4補",$F97:$F106,"4_2 新規に婚姻した世帯に対する住宅取得費用又は住宅賃借費用に係る支援及び引越費用等に係る支援（都道府県主導型コース）")</f>
        <v>0</v>
      </c>
    </row>
    <row r="107" spans="1:30" s="24" customFormat="1" ht="12.75" hidden="1" customHeight="1">
      <c r="A107" s="218"/>
      <c r="B107" s="223"/>
      <c r="C107" s="230"/>
      <c r="D107" s="237"/>
      <c r="E107" s="237"/>
      <c r="F107" s="237"/>
      <c r="G107" s="241"/>
      <c r="H107" s="247" t="str">
        <f t="shared" si="3"/>
        <v/>
      </c>
      <c r="I107" s="250"/>
      <c r="J107" s="254"/>
      <c r="K107" s="259"/>
      <c r="M107" s="261" t="b">
        <f t="shared" si="4"/>
        <v>0</v>
      </c>
      <c r="N107" s="262" t="str">
        <f t="shared" si="5"/>
        <v>FALSE</v>
      </c>
      <c r="O107" s="265"/>
    </row>
    <row r="108" spans="1:30" s="24" customFormat="1" ht="12.75" hidden="1" customHeight="1">
      <c r="A108" s="219"/>
      <c r="B108" s="224"/>
      <c r="C108" s="231"/>
      <c r="D108" s="238"/>
      <c r="E108" s="238"/>
      <c r="F108" s="238"/>
      <c r="G108" s="242"/>
      <c r="H108" s="245" t="str">
        <f t="shared" si="3"/>
        <v/>
      </c>
      <c r="I108" s="251"/>
      <c r="J108" s="255"/>
      <c r="K108" s="259"/>
      <c r="M108" s="261" t="b">
        <f t="shared" si="4"/>
        <v>0</v>
      </c>
      <c r="N108" s="262" t="str">
        <f t="shared" si="5"/>
        <v>FALSE</v>
      </c>
      <c r="O108" s="265"/>
      <c r="P108" s="23" t="s">
        <v>401</v>
      </c>
      <c r="R108" s="271" t="s">
        <v>7278</v>
      </c>
      <c r="S108" s="268" t="s">
        <v>7279</v>
      </c>
      <c r="T108" s="268" t="s">
        <v>5411</v>
      </c>
      <c r="U108" s="268" t="s">
        <v>3719</v>
      </c>
      <c r="V108" s="268" t="s">
        <v>160</v>
      </c>
      <c r="W108" s="268" t="s">
        <v>7094</v>
      </c>
      <c r="Y108" s="271" t="s">
        <v>7289</v>
      </c>
      <c r="Z108" s="268" t="s">
        <v>7279</v>
      </c>
      <c r="AA108" s="268" t="s">
        <v>5411</v>
      </c>
      <c r="AB108" s="268" t="s">
        <v>3719</v>
      </c>
      <c r="AC108" s="268" t="s">
        <v>160</v>
      </c>
      <c r="AD108" s="268" t="s">
        <v>7094</v>
      </c>
    </row>
    <row r="109" spans="1:30" s="24" customFormat="1" ht="12.75" hidden="1" customHeight="1">
      <c r="A109" s="219"/>
      <c r="B109" s="224"/>
      <c r="C109" s="232"/>
      <c r="D109" s="238"/>
      <c r="E109" s="238"/>
      <c r="F109" s="238"/>
      <c r="G109" s="242"/>
      <c r="H109" s="245" t="str">
        <f t="shared" si="3"/>
        <v/>
      </c>
      <c r="I109" s="251"/>
      <c r="J109" s="255"/>
      <c r="K109" s="259"/>
      <c r="M109" s="261" t="b">
        <f t="shared" si="4"/>
        <v>0</v>
      </c>
      <c r="N109" s="262" t="str">
        <f t="shared" si="5"/>
        <v>FALSE</v>
      </c>
      <c r="O109" s="265"/>
      <c r="P109" s="266" t="s">
        <v>6434</v>
      </c>
      <c r="Q109" s="69" t="s">
        <v>7274</v>
      </c>
      <c r="R109" s="272">
        <f>SUM(S109:W109)</f>
        <v>0</v>
      </c>
      <c r="S109" s="272">
        <f>SUMIFS($I107:$I116,$C107:$C116,"R5当",$D107:$D116,"地域結婚支援重点推進事業",$H107:$H116,2/3)</f>
        <v>0</v>
      </c>
      <c r="T109" s="272"/>
      <c r="U109" s="272"/>
      <c r="V109" s="272"/>
      <c r="W109" s="272"/>
      <c r="Y109" s="272">
        <f>SUM(Z109:AD109)</f>
        <v>0</v>
      </c>
      <c r="Z109" s="272">
        <f>SUMIFS($J107:$J116,$C107:$C116,"R5当",$D107:$D116,"地域結婚支援重点推進事業",$H107:$H116,2/3)</f>
        <v>0</v>
      </c>
      <c r="AA109" s="272"/>
      <c r="AB109" s="272"/>
      <c r="AC109" s="272"/>
      <c r="AD109" s="272"/>
    </row>
    <row r="110" spans="1:30" s="24" customFormat="1" ht="12.75" hidden="1" customHeight="1">
      <c r="A110" s="219"/>
      <c r="B110" s="224"/>
      <c r="C110" s="235"/>
      <c r="D110" s="238"/>
      <c r="E110" s="238"/>
      <c r="F110" s="238"/>
      <c r="G110" s="242"/>
      <c r="H110" s="245" t="str">
        <f t="shared" si="3"/>
        <v/>
      </c>
      <c r="I110" s="251"/>
      <c r="J110" s="255"/>
      <c r="K110" s="259"/>
      <c r="M110" s="261" t="b">
        <f t="shared" si="4"/>
        <v>0</v>
      </c>
      <c r="N110" s="262" t="str">
        <f t="shared" si="5"/>
        <v>FALSE</v>
      </c>
      <c r="O110" s="265"/>
      <c r="P110" s="267"/>
      <c r="Q110" s="69" t="s">
        <v>1395</v>
      </c>
      <c r="R110" s="272">
        <f>SUM(S110:W110)</f>
        <v>0</v>
      </c>
      <c r="S110" s="272"/>
      <c r="T110" s="272"/>
      <c r="U110" s="272">
        <f>SUMIFS($I107:$I116,$C107:$C116,"R5当",$D107:$D116,"結婚_妊娠・出産_子育てに温かい社会づくり_機運醸成事業",$H107:$H116,1/2)</f>
        <v>0</v>
      </c>
      <c r="V110" s="272"/>
      <c r="W110" s="272"/>
      <c r="Y110" s="272">
        <f>SUM(Z110:AD110)</f>
        <v>0</v>
      </c>
      <c r="Z110" s="272"/>
      <c r="AA110" s="272"/>
      <c r="AB110" s="272">
        <f>SUMIFS($J107:$J116,$C107:$C116,"R5当",$D107:$D116,"結婚_妊娠・出産_子育てに温かい社会づくり_機運醸成事業",$H107:$H116,1/2)</f>
        <v>0</v>
      </c>
      <c r="AC110" s="272"/>
      <c r="AD110" s="272"/>
    </row>
    <row r="111" spans="1:30" s="24" customFormat="1" ht="12.75" hidden="1" customHeight="1">
      <c r="A111" s="219"/>
      <c r="B111" s="224"/>
      <c r="C111" s="231"/>
      <c r="D111" s="238"/>
      <c r="E111" s="238"/>
      <c r="F111" s="238"/>
      <c r="G111" s="242"/>
      <c r="H111" s="245" t="str">
        <f t="shared" si="3"/>
        <v/>
      </c>
      <c r="I111" s="251"/>
      <c r="J111" s="255"/>
      <c r="K111" s="259"/>
      <c r="M111" s="261" t="b">
        <f t="shared" si="4"/>
        <v>0</v>
      </c>
      <c r="N111" s="262" t="str">
        <f t="shared" si="5"/>
        <v>FALSE</v>
      </c>
      <c r="O111" s="265"/>
      <c r="P111" s="268" t="s">
        <v>5619</v>
      </c>
      <c r="Q111" s="269" t="str">
        <f>IF(COUNTIF(M107:M116,"R5当一般"),"一般コース","")</f>
        <v/>
      </c>
      <c r="R111" s="272">
        <f>SUM(S111:W111)</f>
        <v>0</v>
      </c>
      <c r="S111" s="272"/>
      <c r="T111" s="272"/>
      <c r="U111" s="272"/>
      <c r="V111" s="272">
        <f>SUMIFS($I107:$I116,$C107:$C116,"R5当",$F107:$F116,"4_1 新規に婚姻した世帯に対する住宅取得費用又は住宅賃借費用に係る支援及び引越費用等に係る支援（一般コース）")</f>
        <v>0</v>
      </c>
      <c r="W111" s="272"/>
      <c r="Y111" s="272">
        <f>SUM(Z111:AD111)</f>
        <v>0</v>
      </c>
      <c r="Z111" s="272"/>
      <c r="AA111" s="272"/>
      <c r="AB111" s="272"/>
      <c r="AC111" s="272">
        <f>SUMIFS($J107:$J116,$C107:$C116,"R5当",$F107:$F116,"4_1 新規に婚姻した世帯に対する住宅取得費用又は住宅賃借費用に係る支援及び引越費用等に係る支援（一般コース）")</f>
        <v>0</v>
      </c>
      <c r="AD111" s="272"/>
    </row>
    <row r="112" spans="1:30" s="24" customFormat="1" ht="12.75" hidden="1" customHeight="1">
      <c r="A112" s="219"/>
      <c r="B112" s="224"/>
      <c r="C112" s="232"/>
      <c r="D112" s="238"/>
      <c r="E112" s="238"/>
      <c r="F112" s="238"/>
      <c r="G112" s="242"/>
      <c r="H112" s="245" t="str">
        <f t="shared" si="3"/>
        <v/>
      </c>
      <c r="I112" s="251"/>
      <c r="J112" s="255"/>
      <c r="K112" s="259"/>
      <c r="M112" s="261" t="b">
        <f t="shared" si="4"/>
        <v>0</v>
      </c>
      <c r="N112" s="262" t="str">
        <f t="shared" si="5"/>
        <v>FALSE</v>
      </c>
      <c r="O112" s="265"/>
      <c r="P112" s="24" t="s">
        <v>4620</v>
      </c>
      <c r="R112" s="273"/>
      <c r="S112" s="273"/>
      <c r="T112" s="273"/>
      <c r="U112" s="273"/>
      <c r="V112" s="273"/>
      <c r="W112" s="273"/>
      <c r="Y112" s="273"/>
      <c r="Z112" s="273"/>
      <c r="AA112" s="273"/>
      <c r="AB112" s="273"/>
      <c r="AC112" s="273"/>
      <c r="AD112" s="273"/>
    </row>
    <row r="113" spans="1:30" s="24" customFormat="1" ht="12.75" hidden="1" customHeight="1">
      <c r="A113" s="219"/>
      <c r="B113" s="224"/>
      <c r="C113" s="232"/>
      <c r="D113" s="238"/>
      <c r="E113" s="238"/>
      <c r="F113" s="238"/>
      <c r="G113" s="242"/>
      <c r="H113" s="245" t="str">
        <f t="shared" si="3"/>
        <v/>
      </c>
      <c r="I113" s="251"/>
      <c r="J113" s="255"/>
      <c r="K113" s="259"/>
      <c r="M113" s="261" t="b">
        <f t="shared" si="4"/>
        <v>0</v>
      </c>
      <c r="N113" s="262" t="str">
        <f t="shared" si="5"/>
        <v>FALSE</v>
      </c>
      <c r="O113" s="265"/>
      <c r="P113" s="266" t="s">
        <v>6434</v>
      </c>
      <c r="Q113" s="270" t="s">
        <v>6257</v>
      </c>
      <c r="R113" s="272">
        <f>SUM(S113:W113)</f>
        <v>0</v>
      </c>
      <c r="S113" s="272">
        <f>SUMIFS($I107:$I116,$C107:$C116,"R4補",$D107:$D116,"地域結婚支援重点推進事業",$H107:$H116,3/4)</f>
        <v>0</v>
      </c>
      <c r="T113" s="272">
        <f>SUMIFS($I107:$I116,$C107:$C116,"R4補",$D107:$D116,"結婚支援コンシェルジュ事業",$H107:$H116,3/4)</f>
        <v>0</v>
      </c>
      <c r="U113" s="272"/>
      <c r="V113" s="272"/>
      <c r="W113" s="272"/>
      <c r="Y113" s="272">
        <f>SUM(Z113:AD113)</f>
        <v>0</v>
      </c>
      <c r="Z113" s="272">
        <f>SUMIFS($J107:$J116,$C107:$C116,"R4補",$D107:$D116,"地域結婚支援重点推進事業",$H107:$H116,3/4)</f>
        <v>0</v>
      </c>
      <c r="AA113" s="272">
        <f>SUMIFS($J107:$J116,$C107:$C116,"R4補",$D107:$D116,"結婚支援コンシェルジュ事業",$H107:$H116,3/4)</f>
        <v>0</v>
      </c>
      <c r="AB113" s="272"/>
      <c r="AC113" s="272"/>
      <c r="AD113" s="272"/>
    </row>
    <row r="114" spans="1:30" s="24" customFormat="1" ht="12.75" hidden="1" customHeight="1">
      <c r="A114" s="219"/>
      <c r="B114" s="224"/>
      <c r="C114" s="232"/>
      <c r="D114" s="238"/>
      <c r="E114" s="238"/>
      <c r="F114" s="238"/>
      <c r="G114" s="242"/>
      <c r="H114" s="245" t="str">
        <f t="shared" si="3"/>
        <v/>
      </c>
      <c r="I114" s="251"/>
      <c r="J114" s="255"/>
      <c r="K114" s="259"/>
      <c r="M114" s="261" t="b">
        <f t="shared" si="4"/>
        <v>0</v>
      </c>
      <c r="N114" s="262" t="str">
        <f t="shared" si="5"/>
        <v>FALSE</v>
      </c>
      <c r="O114" s="265"/>
      <c r="P114" s="266"/>
      <c r="Q114" s="69" t="s">
        <v>7274</v>
      </c>
      <c r="R114" s="272">
        <f>SUM(S114:W114)</f>
        <v>0</v>
      </c>
      <c r="S114" s="272">
        <f>SUMIFS($I107:$I116,$C107:$C116,"R4補",$D107:$D116,"地域結婚支援重点推進事業",$H107:$H116,2/3)</f>
        <v>0</v>
      </c>
      <c r="T114" s="272"/>
      <c r="U114" s="272">
        <f>SUMIFS($I107:$I116,$C107:$C116,"R4補",$D107:$D116,"結婚_妊娠・出産_子育てに温かい社会づくり_機運醸成事業",$H107:$H116,2/3)</f>
        <v>0</v>
      </c>
      <c r="V114" s="272"/>
      <c r="W114" s="272"/>
      <c r="Y114" s="272">
        <f>SUM(Z114:AD114)</f>
        <v>0</v>
      </c>
      <c r="Z114" s="272">
        <f>SUMIFS($J107:$J116,$C107:$C116,"R4補",$D107:$D116,"地域結婚支援重点推進事業",$H107:$H116,2/3)</f>
        <v>0</v>
      </c>
      <c r="AA114" s="272"/>
      <c r="AB114" s="272">
        <f>SUMIFS($J107:$J116,$C107:$C116,"R4補",$D107:$D116,"結婚_妊娠・出産_子育てに温かい社会づくり_機運醸成事業",$H107:$H116,2/3)</f>
        <v>0</v>
      </c>
      <c r="AC114" s="272"/>
      <c r="AD114" s="272"/>
    </row>
    <row r="115" spans="1:30" s="24" customFormat="1" ht="12.75" hidden="1" customHeight="1">
      <c r="A115" s="219"/>
      <c r="B115" s="224"/>
      <c r="C115" s="232"/>
      <c r="D115" s="238"/>
      <c r="E115" s="238"/>
      <c r="F115" s="238"/>
      <c r="G115" s="242"/>
      <c r="H115" s="245" t="str">
        <f t="shared" si="3"/>
        <v/>
      </c>
      <c r="I115" s="251"/>
      <c r="J115" s="255"/>
      <c r="K115" s="259"/>
      <c r="M115" s="261" t="b">
        <f t="shared" si="4"/>
        <v>0</v>
      </c>
      <c r="N115" s="262" t="str">
        <f t="shared" si="5"/>
        <v>FALSE</v>
      </c>
      <c r="O115" s="265"/>
      <c r="P115" s="266"/>
      <c r="Q115" s="69" t="s">
        <v>1395</v>
      </c>
      <c r="R115" s="272">
        <f>SUM(S115:W115)</f>
        <v>0</v>
      </c>
      <c r="S115" s="272"/>
      <c r="T115" s="272"/>
      <c r="U115" s="272">
        <f>SUMIFS($I107:$I116,$C107:$C116,"R4補",$D107:$D116,"結婚_妊娠・出産_子育てに温かい社会づくり_機運醸成事業",$H107:$H116,1/2)</f>
        <v>0</v>
      </c>
      <c r="V115" s="272"/>
      <c r="W115" s="272"/>
      <c r="Y115" s="272">
        <f>SUM(Z115:AD115)</f>
        <v>0</v>
      </c>
      <c r="Z115" s="272"/>
      <c r="AA115" s="272"/>
      <c r="AB115" s="272">
        <f>SUMIFS($J107:$J116,$C107:$C116,"R4補",$D107:$D116,"結婚_妊娠・出産_子育てに温かい社会づくり_機運醸成事業",$H107:$H116,1/2)</f>
        <v>0</v>
      </c>
      <c r="AC115" s="272"/>
      <c r="AD115" s="272"/>
    </row>
    <row r="116" spans="1:30" s="24" customFormat="1" ht="12.75" hidden="1" customHeight="1">
      <c r="A116" s="220"/>
      <c r="B116" s="225"/>
      <c r="C116" s="234"/>
      <c r="D116" s="239"/>
      <c r="E116" s="239"/>
      <c r="F116" s="239"/>
      <c r="G116" s="243"/>
      <c r="H116" s="246" t="str">
        <f t="shared" si="3"/>
        <v/>
      </c>
      <c r="I116" s="252"/>
      <c r="J116" s="256"/>
      <c r="K116" s="259"/>
      <c r="M116" s="261" t="b">
        <f t="shared" si="4"/>
        <v>0</v>
      </c>
      <c r="N116" s="262" t="str">
        <f t="shared" si="5"/>
        <v>FALSE</v>
      </c>
      <c r="O116" s="265"/>
      <c r="P116" s="268" t="s">
        <v>5619</v>
      </c>
      <c r="Q116" s="270" t="str">
        <f>IF(COUNTIF(M107:M116,"R4補一般"),"一般コース",IF(COUNTIF(M107:M116,"R4補連携"),"連携コース",""))</f>
        <v/>
      </c>
      <c r="R116" s="272">
        <f>SUM(S116:W116)</f>
        <v>0</v>
      </c>
      <c r="S116" s="272"/>
      <c r="T116" s="272"/>
      <c r="U116" s="272"/>
      <c r="V116" s="272">
        <f>SUMIFS($I107:$I116,$C107:$C116,"R4補",$F107:$F116,"4_1 新規に婚姻した世帯に対する住宅取得費用又は住宅賃借費用に係る支援及び引越費用等に係る支援（一般コース）")</f>
        <v>0</v>
      </c>
      <c r="W116" s="272">
        <f>SUMIFS($I107:$I116,$C107:$C116,"R4補",$F107:$F116,"4_2 新規に婚姻した世帯に対する住宅取得費用又は住宅賃借費用に係る支援及び引越費用等に係る支援（都道府県主導型コース）")</f>
        <v>0</v>
      </c>
      <c r="Y116" s="272">
        <f>SUM(Z116:AD116)</f>
        <v>0</v>
      </c>
      <c r="Z116" s="272"/>
      <c r="AA116" s="272"/>
      <c r="AB116" s="272"/>
      <c r="AC116" s="272">
        <f>SUMIFS($J107:$J116,$C107:$C116,"R4補",$F107:$F116,"4_1 新規に婚姻した世帯に対する住宅取得費用又は住宅賃借費用に係る支援及び引越費用等に係る支援（一般コース）")</f>
        <v>0</v>
      </c>
      <c r="AD116" s="272">
        <f>SUMIFS($J107:$J116,$C107:$C116,"R4補",$F107:$F116,"4_2 新規に婚姻した世帯に対する住宅取得費用又は住宅賃借費用に係る支援及び引越費用等に係る支援（都道府県主導型コース）")</f>
        <v>0</v>
      </c>
    </row>
    <row r="117" spans="1:30" s="24" customFormat="1" ht="12.75" hidden="1" customHeight="1">
      <c r="A117" s="218"/>
      <c r="B117" s="223"/>
      <c r="C117" s="230"/>
      <c r="D117" s="237"/>
      <c r="E117" s="237"/>
      <c r="F117" s="237"/>
      <c r="G117" s="241"/>
      <c r="H117" s="247" t="str">
        <f t="shared" si="3"/>
        <v/>
      </c>
      <c r="I117" s="250"/>
      <c r="J117" s="254"/>
      <c r="K117" s="259"/>
      <c r="M117" s="261" t="b">
        <f t="shared" si="4"/>
        <v>0</v>
      </c>
      <c r="N117" s="262" t="str">
        <f t="shared" si="5"/>
        <v>FALSE</v>
      </c>
      <c r="O117" s="265"/>
    </row>
    <row r="118" spans="1:30" s="24" customFormat="1" ht="12.75" hidden="1" customHeight="1">
      <c r="A118" s="219"/>
      <c r="B118" s="224"/>
      <c r="C118" s="231"/>
      <c r="D118" s="238"/>
      <c r="E118" s="238"/>
      <c r="F118" s="238"/>
      <c r="G118" s="242"/>
      <c r="H118" s="245" t="str">
        <f t="shared" si="3"/>
        <v/>
      </c>
      <c r="I118" s="251"/>
      <c r="J118" s="255"/>
      <c r="K118" s="259"/>
      <c r="M118" s="261" t="b">
        <f t="shared" si="4"/>
        <v>0</v>
      </c>
      <c r="N118" s="262" t="str">
        <f t="shared" si="5"/>
        <v>FALSE</v>
      </c>
      <c r="O118" s="265"/>
      <c r="P118" s="23" t="s">
        <v>401</v>
      </c>
      <c r="R118" s="271" t="s">
        <v>7278</v>
      </c>
      <c r="S118" s="268" t="s">
        <v>7279</v>
      </c>
      <c r="T118" s="268" t="s">
        <v>5411</v>
      </c>
      <c r="U118" s="268" t="s">
        <v>3719</v>
      </c>
      <c r="V118" s="268" t="s">
        <v>160</v>
      </c>
      <c r="W118" s="268" t="s">
        <v>7094</v>
      </c>
      <c r="Y118" s="271" t="s">
        <v>7289</v>
      </c>
      <c r="Z118" s="268" t="s">
        <v>7279</v>
      </c>
      <c r="AA118" s="268" t="s">
        <v>5411</v>
      </c>
      <c r="AB118" s="268" t="s">
        <v>3719</v>
      </c>
      <c r="AC118" s="268" t="s">
        <v>160</v>
      </c>
      <c r="AD118" s="268" t="s">
        <v>7094</v>
      </c>
    </row>
    <row r="119" spans="1:30" s="24" customFormat="1" ht="12.75" hidden="1" customHeight="1">
      <c r="A119" s="219"/>
      <c r="B119" s="224"/>
      <c r="C119" s="232"/>
      <c r="D119" s="238"/>
      <c r="E119" s="238"/>
      <c r="F119" s="238"/>
      <c r="G119" s="242"/>
      <c r="H119" s="245" t="str">
        <f t="shared" si="3"/>
        <v/>
      </c>
      <c r="I119" s="251"/>
      <c r="J119" s="255"/>
      <c r="K119" s="259"/>
      <c r="M119" s="261" t="b">
        <f t="shared" si="4"/>
        <v>0</v>
      </c>
      <c r="N119" s="262" t="str">
        <f t="shared" si="5"/>
        <v>FALSE</v>
      </c>
      <c r="O119" s="265"/>
      <c r="P119" s="266" t="s">
        <v>6434</v>
      </c>
      <c r="Q119" s="69" t="s">
        <v>7274</v>
      </c>
      <c r="R119" s="272">
        <f>SUM(S119:W119)</f>
        <v>0</v>
      </c>
      <c r="S119" s="272">
        <f>SUMIFS($I117:$I126,$C117:$C126,"R5当",$D117:$D126,"地域結婚支援重点推進事業",$H117:$H126,2/3)</f>
        <v>0</v>
      </c>
      <c r="T119" s="272"/>
      <c r="U119" s="272"/>
      <c r="V119" s="272"/>
      <c r="W119" s="272"/>
      <c r="Y119" s="272">
        <f>SUM(Z119:AD119)</f>
        <v>0</v>
      </c>
      <c r="Z119" s="272">
        <f>SUMIFS($J117:$J126,$C117:$C126,"R5当",$D117:$D126,"地域結婚支援重点推進事業",$H117:$H126,2/3)</f>
        <v>0</v>
      </c>
      <c r="AA119" s="272"/>
      <c r="AB119" s="272"/>
      <c r="AC119" s="272"/>
      <c r="AD119" s="272"/>
    </row>
    <row r="120" spans="1:30" s="24" customFormat="1" ht="12.75" hidden="1" customHeight="1">
      <c r="A120" s="219"/>
      <c r="B120" s="224"/>
      <c r="C120" s="235"/>
      <c r="D120" s="238"/>
      <c r="E120" s="238"/>
      <c r="F120" s="238"/>
      <c r="G120" s="242"/>
      <c r="H120" s="245" t="str">
        <f t="shared" si="3"/>
        <v/>
      </c>
      <c r="I120" s="251"/>
      <c r="J120" s="255"/>
      <c r="K120" s="259"/>
      <c r="M120" s="261" t="b">
        <f t="shared" si="4"/>
        <v>0</v>
      </c>
      <c r="N120" s="262" t="str">
        <f t="shared" si="5"/>
        <v>FALSE</v>
      </c>
      <c r="O120" s="265"/>
      <c r="P120" s="267"/>
      <c r="Q120" s="69" t="s">
        <v>1395</v>
      </c>
      <c r="R120" s="272">
        <f>SUM(S120:W120)</f>
        <v>0</v>
      </c>
      <c r="S120" s="272"/>
      <c r="T120" s="272"/>
      <c r="U120" s="272">
        <f>SUMIFS($I117:$I126,$C117:$C126,"R5当",$D117:$D126,"結婚_妊娠・出産_子育てに温かい社会づくり_機運醸成事業",$H117:$H126,1/2)</f>
        <v>0</v>
      </c>
      <c r="V120" s="272"/>
      <c r="W120" s="272"/>
      <c r="Y120" s="272">
        <f>SUM(Z120:AD120)</f>
        <v>0</v>
      </c>
      <c r="Z120" s="272"/>
      <c r="AA120" s="272"/>
      <c r="AB120" s="272">
        <f>SUMIFS($J117:$J126,$C117:$C126,"R5当",$D117:$D126,"結婚_妊娠・出産_子育てに温かい社会づくり_機運醸成事業",$H117:$H126,1/2)</f>
        <v>0</v>
      </c>
      <c r="AC120" s="272"/>
      <c r="AD120" s="272"/>
    </row>
    <row r="121" spans="1:30" s="24" customFormat="1" ht="12.75" hidden="1" customHeight="1">
      <c r="A121" s="219"/>
      <c r="B121" s="224"/>
      <c r="C121" s="231"/>
      <c r="D121" s="238"/>
      <c r="E121" s="238"/>
      <c r="F121" s="238"/>
      <c r="G121" s="242"/>
      <c r="H121" s="245" t="str">
        <f t="shared" si="3"/>
        <v/>
      </c>
      <c r="I121" s="251"/>
      <c r="J121" s="255"/>
      <c r="K121" s="259"/>
      <c r="M121" s="261" t="b">
        <f t="shared" si="4"/>
        <v>0</v>
      </c>
      <c r="N121" s="262" t="str">
        <f t="shared" si="5"/>
        <v>FALSE</v>
      </c>
      <c r="O121" s="265"/>
      <c r="P121" s="268" t="s">
        <v>5619</v>
      </c>
      <c r="Q121" s="269" t="str">
        <f>IF(COUNTIF(M117:M126,"R5当一般"),"一般コース","")</f>
        <v/>
      </c>
      <c r="R121" s="272">
        <f>SUM(S121:W121)</f>
        <v>0</v>
      </c>
      <c r="S121" s="272"/>
      <c r="T121" s="272"/>
      <c r="U121" s="272"/>
      <c r="V121" s="272">
        <f>SUMIFS($I117:$I126,$C117:$C126,"R5当",$F117:$F126,"4_1 新規に婚姻した世帯に対する住宅取得費用又は住宅賃借費用に係る支援及び引越費用等に係る支援（一般コース）")</f>
        <v>0</v>
      </c>
      <c r="W121" s="272"/>
      <c r="Y121" s="272">
        <f>SUM(Z121:AD121)</f>
        <v>0</v>
      </c>
      <c r="Z121" s="272"/>
      <c r="AA121" s="272"/>
      <c r="AB121" s="272"/>
      <c r="AC121" s="272">
        <f>SUMIFS($J117:$J126,$C117:$C126,"R5当",$F117:$F126,"4_1 新規に婚姻した世帯に対する住宅取得費用又は住宅賃借費用に係る支援及び引越費用等に係る支援（一般コース）")</f>
        <v>0</v>
      </c>
      <c r="AD121" s="272"/>
    </row>
    <row r="122" spans="1:30" s="24" customFormat="1" ht="12.75" hidden="1" customHeight="1">
      <c r="A122" s="219"/>
      <c r="B122" s="224"/>
      <c r="C122" s="232"/>
      <c r="D122" s="238"/>
      <c r="E122" s="238"/>
      <c r="F122" s="238"/>
      <c r="G122" s="242"/>
      <c r="H122" s="245" t="str">
        <f t="shared" si="3"/>
        <v/>
      </c>
      <c r="I122" s="251"/>
      <c r="J122" s="255"/>
      <c r="K122" s="259"/>
      <c r="M122" s="261" t="b">
        <f t="shared" si="4"/>
        <v>0</v>
      </c>
      <c r="N122" s="262" t="str">
        <f t="shared" si="5"/>
        <v>FALSE</v>
      </c>
      <c r="O122" s="265"/>
      <c r="P122" s="24" t="s">
        <v>4620</v>
      </c>
      <c r="R122" s="273"/>
      <c r="S122" s="273"/>
      <c r="T122" s="273"/>
      <c r="U122" s="273"/>
      <c r="V122" s="273"/>
      <c r="W122" s="273"/>
      <c r="Y122" s="273"/>
      <c r="Z122" s="273"/>
      <c r="AA122" s="273"/>
      <c r="AB122" s="273"/>
      <c r="AC122" s="273"/>
      <c r="AD122" s="273"/>
    </row>
    <row r="123" spans="1:30" s="24" customFormat="1" ht="12.75" hidden="1" customHeight="1">
      <c r="A123" s="219"/>
      <c r="B123" s="224"/>
      <c r="C123" s="232"/>
      <c r="D123" s="238"/>
      <c r="E123" s="238"/>
      <c r="F123" s="238"/>
      <c r="G123" s="242"/>
      <c r="H123" s="245" t="str">
        <f t="shared" si="3"/>
        <v/>
      </c>
      <c r="I123" s="251"/>
      <c r="J123" s="255"/>
      <c r="K123" s="259"/>
      <c r="M123" s="261" t="b">
        <f t="shared" si="4"/>
        <v>0</v>
      </c>
      <c r="N123" s="262" t="str">
        <f t="shared" si="5"/>
        <v>FALSE</v>
      </c>
      <c r="O123" s="265"/>
      <c r="P123" s="266" t="s">
        <v>6434</v>
      </c>
      <c r="Q123" s="270" t="s">
        <v>6257</v>
      </c>
      <c r="R123" s="272">
        <f>SUM(S123:W123)</f>
        <v>0</v>
      </c>
      <c r="S123" s="272">
        <f>SUMIFS($I117:$I126,$C117:$C126,"R4補",$D117:$D126,"地域結婚支援重点推進事業",$H117:$H126,3/4)</f>
        <v>0</v>
      </c>
      <c r="T123" s="272">
        <f>SUMIFS($I117:$I126,$C117:$C126,"R4補",$D117:$D126,"結婚支援コンシェルジュ事業",$H117:$H126,3/4)</f>
        <v>0</v>
      </c>
      <c r="U123" s="272"/>
      <c r="V123" s="272"/>
      <c r="W123" s="272"/>
      <c r="Y123" s="272">
        <f>SUM(Z123:AD123)</f>
        <v>0</v>
      </c>
      <c r="Z123" s="272">
        <f>SUMIFS($J117:$J126,$C117:$C126,"R4補",$D117:$D126,"地域結婚支援重点推進事業",$H117:$H126,3/4)</f>
        <v>0</v>
      </c>
      <c r="AA123" s="272">
        <f>SUMIFS($J117:$J126,$C117:$C126,"R4補",$D117:$D126,"結婚支援コンシェルジュ事業",$H117:$H126,3/4)</f>
        <v>0</v>
      </c>
      <c r="AB123" s="272"/>
      <c r="AC123" s="272"/>
      <c r="AD123" s="272"/>
    </row>
    <row r="124" spans="1:30" s="24" customFormat="1" ht="12.75" hidden="1" customHeight="1">
      <c r="A124" s="219"/>
      <c r="B124" s="224"/>
      <c r="C124" s="232"/>
      <c r="D124" s="238"/>
      <c r="E124" s="238"/>
      <c r="F124" s="238"/>
      <c r="G124" s="242"/>
      <c r="H124" s="245" t="str">
        <f t="shared" si="3"/>
        <v/>
      </c>
      <c r="I124" s="251"/>
      <c r="J124" s="255"/>
      <c r="K124" s="259"/>
      <c r="M124" s="261" t="b">
        <f t="shared" si="4"/>
        <v>0</v>
      </c>
      <c r="N124" s="262" t="str">
        <f t="shared" si="5"/>
        <v>FALSE</v>
      </c>
      <c r="O124" s="265"/>
      <c r="P124" s="266"/>
      <c r="Q124" s="69" t="s">
        <v>7274</v>
      </c>
      <c r="R124" s="272">
        <f>SUM(S124:W124)</f>
        <v>0</v>
      </c>
      <c r="S124" s="272">
        <f>SUMIFS($I117:$I126,$C117:$C126,"R4補",$D117:$D126,"地域結婚支援重点推進事業",$H117:$H126,2/3)</f>
        <v>0</v>
      </c>
      <c r="T124" s="272"/>
      <c r="U124" s="272">
        <f>SUMIFS($I117:$I126,$C117:$C126,"R4補",$D117:$D126,"結婚_妊娠・出産_子育てに温かい社会づくり_機運醸成事業",$H117:$H126,2/3)</f>
        <v>0</v>
      </c>
      <c r="V124" s="272"/>
      <c r="W124" s="272"/>
      <c r="Y124" s="272">
        <f>SUM(Z124:AD124)</f>
        <v>0</v>
      </c>
      <c r="Z124" s="272">
        <f>SUMIFS($J117:$J126,$C117:$C126,"R4補",$D117:$D126,"地域結婚支援重点推進事業",$H117:$H126,2/3)</f>
        <v>0</v>
      </c>
      <c r="AA124" s="272"/>
      <c r="AB124" s="272">
        <f>SUMIFS($J117:$J126,$C117:$C126,"R4補",$D117:$D126,"結婚_妊娠・出産_子育てに温かい社会づくり_機運醸成事業",$H117:$H126,2/3)</f>
        <v>0</v>
      </c>
      <c r="AC124" s="272"/>
      <c r="AD124" s="272"/>
    </row>
    <row r="125" spans="1:30" s="24" customFormat="1" ht="12.75" hidden="1" customHeight="1">
      <c r="A125" s="219"/>
      <c r="B125" s="224"/>
      <c r="C125" s="232"/>
      <c r="D125" s="238"/>
      <c r="E125" s="238"/>
      <c r="F125" s="238"/>
      <c r="G125" s="242"/>
      <c r="H125" s="245" t="str">
        <f t="shared" si="3"/>
        <v/>
      </c>
      <c r="I125" s="251"/>
      <c r="J125" s="255"/>
      <c r="K125" s="259"/>
      <c r="M125" s="261" t="b">
        <f t="shared" si="4"/>
        <v>0</v>
      </c>
      <c r="N125" s="262" t="str">
        <f t="shared" si="5"/>
        <v>FALSE</v>
      </c>
      <c r="O125" s="265"/>
      <c r="P125" s="266"/>
      <c r="Q125" s="69" t="s">
        <v>1395</v>
      </c>
      <c r="R125" s="272">
        <f>SUM(S125:W125)</f>
        <v>0</v>
      </c>
      <c r="S125" s="272"/>
      <c r="T125" s="272"/>
      <c r="U125" s="272">
        <f>SUMIFS($I117:$I126,$C117:$C126,"R4補",$D117:$D126,"結婚_妊娠・出産_子育てに温かい社会づくり_機運醸成事業",$H117:$H126,1/2)</f>
        <v>0</v>
      </c>
      <c r="V125" s="272"/>
      <c r="W125" s="272"/>
      <c r="Y125" s="272">
        <f>SUM(Z125:AD125)</f>
        <v>0</v>
      </c>
      <c r="Z125" s="272"/>
      <c r="AA125" s="272"/>
      <c r="AB125" s="272">
        <f>SUMIFS($J117:$J126,$C117:$C126,"R4補",$D117:$D126,"結婚_妊娠・出産_子育てに温かい社会づくり_機運醸成事業",$H117:$H126,1/2)</f>
        <v>0</v>
      </c>
      <c r="AC125" s="272"/>
      <c r="AD125" s="272"/>
    </row>
    <row r="126" spans="1:30" s="24" customFormat="1" ht="12.75" hidden="1" customHeight="1">
      <c r="A126" s="220"/>
      <c r="B126" s="225"/>
      <c r="C126" s="234"/>
      <c r="D126" s="239"/>
      <c r="E126" s="239"/>
      <c r="F126" s="239"/>
      <c r="G126" s="243"/>
      <c r="H126" s="246" t="str">
        <f t="shared" si="3"/>
        <v/>
      </c>
      <c r="I126" s="252"/>
      <c r="J126" s="256"/>
      <c r="K126" s="259"/>
      <c r="M126" s="261" t="b">
        <f t="shared" si="4"/>
        <v>0</v>
      </c>
      <c r="N126" s="262" t="str">
        <f t="shared" si="5"/>
        <v>FALSE</v>
      </c>
      <c r="O126" s="265"/>
      <c r="P126" s="268" t="s">
        <v>5619</v>
      </c>
      <c r="Q126" s="270" t="str">
        <f>IF(COUNTIF(M117:M126,"R4補一般"),"一般コース",IF(COUNTIF(M117:M126,"R4補連携"),"連携コース",""))</f>
        <v/>
      </c>
      <c r="R126" s="272">
        <f>SUM(S126:W126)</f>
        <v>0</v>
      </c>
      <c r="S126" s="272"/>
      <c r="T126" s="272"/>
      <c r="U126" s="272"/>
      <c r="V126" s="272">
        <f>SUMIFS($I117:$I126,$C117:$C126,"R4補",$F117:$F126,"4_1 新規に婚姻した世帯に対する住宅取得費用又は住宅賃借費用に係る支援及び引越費用等に係る支援（一般コース）")</f>
        <v>0</v>
      </c>
      <c r="W126" s="272">
        <f>SUMIFS($I117:$I126,$C117:$C126,"R4補",$F117:$F126,"4_2 新規に婚姻した世帯に対する住宅取得費用又は住宅賃借費用に係る支援及び引越費用等に係る支援（都道府県主導型コース）")</f>
        <v>0</v>
      </c>
      <c r="Y126" s="272">
        <f>SUM(Z126:AD126)</f>
        <v>0</v>
      </c>
      <c r="Z126" s="272"/>
      <c r="AA126" s="272"/>
      <c r="AB126" s="272"/>
      <c r="AC126" s="272">
        <f>SUMIFS($J117:$J126,$C117:$C126,"R4補",$F117:$F126,"4_1 新規に婚姻した世帯に対する住宅取得費用又は住宅賃借費用に係る支援及び引越費用等に係る支援（一般コース）")</f>
        <v>0</v>
      </c>
      <c r="AD126" s="272">
        <f>SUMIFS($J117:$J126,$C117:$C126,"R4補",$F117:$F126,"4_2 新規に婚姻した世帯に対する住宅取得費用又は住宅賃借費用に係る支援及び引越費用等に係る支援（都道府県主導型コース）")</f>
        <v>0</v>
      </c>
    </row>
    <row r="127" spans="1:30" s="24" customFormat="1" ht="12.75" hidden="1" customHeight="1">
      <c r="A127" s="218"/>
      <c r="B127" s="223"/>
      <c r="C127" s="230"/>
      <c r="D127" s="237"/>
      <c r="E127" s="237"/>
      <c r="F127" s="237"/>
      <c r="G127" s="241"/>
      <c r="H127" s="247" t="str">
        <f t="shared" si="3"/>
        <v/>
      </c>
      <c r="I127" s="250"/>
      <c r="J127" s="254"/>
      <c r="K127" s="259"/>
      <c r="M127" s="261" t="b">
        <f t="shared" si="4"/>
        <v>0</v>
      </c>
      <c r="N127" s="262" t="str">
        <f t="shared" si="5"/>
        <v>FALSE</v>
      </c>
      <c r="O127" s="265"/>
    </row>
    <row r="128" spans="1:30" s="24" customFormat="1" ht="12.75" hidden="1" customHeight="1">
      <c r="A128" s="219"/>
      <c r="B128" s="224"/>
      <c r="C128" s="231"/>
      <c r="D128" s="238"/>
      <c r="E128" s="238"/>
      <c r="F128" s="238"/>
      <c r="G128" s="242"/>
      <c r="H128" s="245" t="str">
        <f t="shared" si="3"/>
        <v/>
      </c>
      <c r="I128" s="251"/>
      <c r="J128" s="255"/>
      <c r="K128" s="259"/>
      <c r="M128" s="261" t="b">
        <f t="shared" si="4"/>
        <v>0</v>
      </c>
      <c r="N128" s="262" t="str">
        <f t="shared" si="5"/>
        <v>FALSE</v>
      </c>
      <c r="O128" s="265"/>
      <c r="P128" s="23" t="s">
        <v>401</v>
      </c>
      <c r="R128" s="271" t="s">
        <v>7278</v>
      </c>
      <c r="S128" s="268" t="s">
        <v>7279</v>
      </c>
      <c r="T128" s="268" t="s">
        <v>5411</v>
      </c>
      <c r="U128" s="268" t="s">
        <v>3719</v>
      </c>
      <c r="V128" s="268" t="s">
        <v>160</v>
      </c>
      <c r="W128" s="268" t="s">
        <v>7094</v>
      </c>
      <c r="Y128" s="271" t="s">
        <v>7289</v>
      </c>
      <c r="Z128" s="268" t="s">
        <v>7279</v>
      </c>
      <c r="AA128" s="268" t="s">
        <v>5411</v>
      </c>
      <c r="AB128" s="268" t="s">
        <v>3719</v>
      </c>
      <c r="AC128" s="268" t="s">
        <v>160</v>
      </c>
      <c r="AD128" s="268" t="s">
        <v>7094</v>
      </c>
    </row>
    <row r="129" spans="1:30" s="24" customFormat="1" ht="12.75" hidden="1" customHeight="1">
      <c r="A129" s="219"/>
      <c r="B129" s="224"/>
      <c r="C129" s="232"/>
      <c r="D129" s="238"/>
      <c r="E129" s="238"/>
      <c r="F129" s="238"/>
      <c r="G129" s="242"/>
      <c r="H129" s="245" t="str">
        <f t="shared" si="3"/>
        <v/>
      </c>
      <c r="I129" s="251"/>
      <c r="J129" s="255"/>
      <c r="K129" s="259"/>
      <c r="M129" s="261" t="b">
        <f t="shared" si="4"/>
        <v>0</v>
      </c>
      <c r="N129" s="262" t="str">
        <f t="shared" si="5"/>
        <v>FALSE</v>
      </c>
      <c r="O129" s="265"/>
      <c r="P129" s="266" t="s">
        <v>6434</v>
      </c>
      <c r="Q129" s="69" t="s">
        <v>7274</v>
      </c>
      <c r="R129" s="272">
        <f>SUM(S129:W129)</f>
        <v>0</v>
      </c>
      <c r="S129" s="272">
        <f>SUMIFS($I127:$I136,$C127:$C136,"R5当",$D127:$D136,"地域結婚支援重点推進事業",$H127:$H136,2/3)</f>
        <v>0</v>
      </c>
      <c r="T129" s="272"/>
      <c r="U129" s="272"/>
      <c r="V129" s="272"/>
      <c r="W129" s="272"/>
      <c r="Y129" s="272">
        <f>SUM(Z129:AD129)</f>
        <v>0</v>
      </c>
      <c r="Z129" s="272">
        <f>SUMIFS($J127:$J136,$C127:$C136,"R5当",$D127:$D136,"地域結婚支援重点推進事業",$H127:$H136,2/3)</f>
        <v>0</v>
      </c>
      <c r="AA129" s="272"/>
      <c r="AB129" s="272"/>
      <c r="AC129" s="272"/>
      <c r="AD129" s="272"/>
    </row>
    <row r="130" spans="1:30" s="24" customFormat="1" ht="12.75" hidden="1" customHeight="1">
      <c r="A130" s="219"/>
      <c r="B130" s="224"/>
      <c r="C130" s="235"/>
      <c r="D130" s="238"/>
      <c r="E130" s="238"/>
      <c r="F130" s="238"/>
      <c r="G130" s="242"/>
      <c r="H130" s="245" t="str">
        <f t="shared" si="3"/>
        <v/>
      </c>
      <c r="I130" s="251"/>
      <c r="J130" s="255"/>
      <c r="K130" s="259"/>
      <c r="M130" s="261" t="b">
        <f t="shared" si="4"/>
        <v>0</v>
      </c>
      <c r="N130" s="262" t="str">
        <f t="shared" si="5"/>
        <v>FALSE</v>
      </c>
      <c r="O130" s="265"/>
      <c r="P130" s="267"/>
      <c r="Q130" s="69" t="s">
        <v>1395</v>
      </c>
      <c r="R130" s="272">
        <f>SUM(S130:W130)</f>
        <v>0</v>
      </c>
      <c r="S130" s="272"/>
      <c r="T130" s="272"/>
      <c r="U130" s="272">
        <f>SUMIFS($I127:$I136,$C127:$C136,"R5当",$D127:$D136,"結婚_妊娠・出産_子育てに温かい社会づくり_機運醸成事業",$H127:$H136,1/2)</f>
        <v>0</v>
      </c>
      <c r="V130" s="272"/>
      <c r="W130" s="272"/>
      <c r="Y130" s="272">
        <f>SUM(Z130:AD130)</f>
        <v>0</v>
      </c>
      <c r="Z130" s="272"/>
      <c r="AA130" s="272"/>
      <c r="AB130" s="272">
        <f>SUMIFS($J127:$J136,$C127:$C136,"R5当",$D127:$D136,"結婚_妊娠・出産_子育てに温かい社会づくり_機運醸成事業",$H127:$H136,1/2)</f>
        <v>0</v>
      </c>
      <c r="AC130" s="272"/>
      <c r="AD130" s="272"/>
    </row>
    <row r="131" spans="1:30" s="24" customFormat="1" ht="12.75" hidden="1" customHeight="1">
      <c r="A131" s="219"/>
      <c r="B131" s="224"/>
      <c r="C131" s="231"/>
      <c r="D131" s="238"/>
      <c r="E131" s="238"/>
      <c r="F131" s="238"/>
      <c r="G131" s="242"/>
      <c r="H131" s="245" t="str">
        <f t="shared" si="3"/>
        <v/>
      </c>
      <c r="I131" s="251"/>
      <c r="J131" s="255"/>
      <c r="K131" s="259"/>
      <c r="M131" s="261" t="b">
        <f t="shared" si="4"/>
        <v>0</v>
      </c>
      <c r="N131" s="262" t="str">
        <f t="shared" si="5"/>
        <v>FALSE</v>
      </c>
      <c r="O131" s="265"/>
      <c r="P131" s="268" t="s">
        <v>5619</v>
      </c>
      <c r="Q131" s="269" t="str">
        <f>IF(COUNTIF(M127:M136,"R5当一般"),"一般コース","")</f>
        <v/>
      </c>
      <c r="R131" s="272">
        <f>SUM(S131:W131)</f>
        <v>0</v>
      </c>
      <c r="S131" s="272"/>
      <c r="T131" s="272"/>
      <c r="U131" s="272"/>
      <c r="V131" s="272">
        <f>SUMIFS($I127:$I136,$C127:$C136,"R5当",$F127:$F136,"4_1 新規に婚姻した世帯に対する住宅取得費用又は住宅賃借費用に係る支援及び引越費用等に係る支援（一般コース）")</f>
        <v>0</v>
      </c>
      <c r="W131" s="272"/>
      <c r="Y131" s="272">
        <f>SUM(Z131:AD131)</f>
        <v>0</v>
      </c>
      <c r="Z131" s="272"/>
      <c r="AA131" s="272"/>
      <c r="AB131" s="272"/>
      <c r="AC131" s="272">
        <f>SUMIFS($J127:$J136,$C127:$C136,"R5当",$F127:$F136,"4_1 新規に婚姻した世帯に対する住宅取得費用又は住宅賃借費用に係る支援及び引越費用等に係る支援（一般コース）")</f>
        <v>0</v>
      </c>
      <c r="AD131" s="272"/>
    </row>
    <row r="132" spans="1:30" s="24" customFormat="1" ht="12.75" hidden="1" customHeight="1">
      <c r="A132" s="219"/>
      <c r="B132" s="224"/>
      <c r="C132" s="232"/>
      <c r="D132" s="238"/>
      <c r="E132" s="238"/>
      <c r="F132" s="238"/>
      <c r="G132" s="242"/>
      <c r="H132" s="245" t="str">
        <f t="shared" si="3"/>
        <v/>
      </c>
      <c r="I132" s="251"/>
      <c r="J132" s="255"/>
      <c r="K132" s="259"/>
      <c r="M132" s="261" t="b">
        <f t="shared" si="4"/>
        <v>0</v>
      </c>
      <c r="N132" s="262" t="str">
        <f t="shared" si="5"/>
        <v>FALSE</v>
      </c>
      <c r="O132" s="265"/>
      <c r="P132" s="24" t="s">
        <v>4620</v>
      </c>
      <c r="R132" s="273"/>
      <c r="S132" s="273"/>
      <c r="T132" s="273"/>
      <c r="U132" s="273"/>
      <c r="V132" s="273"/>
      <c r="W132" s="273"/>
      <c r="Y132" s="273"/>
      <c r="Z132" s="273"/>
      <c r="AA132" s="273"/>
      <c r="AB132" s="273"/>
      <c r="AC132" s="273"/>
      <c r="AD132" s="273"/>
    </row>
    <row r="133" spans="1:30" s="24" customFormat="1" ht="12.75" hidden="1" customHeight="1">
      <c r="A133" s="219"/>
      <c r="B133" s="224"/>
      <c r="C133" s="232"/>
      <c r="D133" s="238"/>
      <c r="E133" s="238"/>
      <c r="F133" s="238"/>
      <c r="G133" s="242"/>
      <c r="H133" s="245" t="str">
        <f t="shared" si="3"/>
        <v/>
      </c>
      <c r="I133" s="251"/>
      <c r="J133" s="255"/>
      <c r="K133" s="259"/>
      <c r="M133" s="261" t="b">
        <f t="shared" si="4"/>
        <v>0</v>
      </c>
      <c r="N133" s="262" t="str">
        <f t="shared" si="5"/>
        <v>FALSE</v>
      </c>
      <c r="O133" s="265"/>
      <c r="P133" s="266" t="s">
        <v>6434</v>
      </c>
      <c r="Q133" s="270" t="s">
        <v>6257</v>
      </c>
      <c r="R133" s="272">
        <f>SUM(S133:W133)</f>
        <v>0</v>
      </c>
      <c r="S133" s="272">
        <f>SUMIFS($I127:$I136,$C127:$C136,"R4補",$D127:$D136,"地域結婚支援重点推進事業",$H127:$H136,3/4)</f>
        <v>0</v>
      </c>
      <c r="T133" s="272">
        <f>SUMIFS($I127:$I136,$C127:$C136,"R4補",$D127:$D136,"結婚支援コンシェルジュ事業",$H127:$H136,3/4)</f>
        <v>0</v>
      </c>
      <c r="U133" s="272"/>
      <c r="V133" s="272"/>
      <c r="W133" s="272"/>
      <c r="Y133" s="272">
        <f>SUM(Z133:AD133)</f>
        <v>0</v>
      </c>
      <c r="Z133" s="272">
        <f>SUMIFS($J127:$J136,$C127:$C136,"R4補",$D127:$D136,"地域結婚支援重点推進事業",$H127:$H136,3/4)</f>
        <v>0</v>
      </c>
      <c r="AA133" s="272">
        <f>SUMIFS($J127:$J136,$C127:$C136,"R4補",$D127:$D136,"結婚支援コンシェルジュ事業",$H127:$H136,3/4)</f>
        <v>0</v>
      </c>
      <c r="AB133" s="272"/>
      <c r="AC133" s="272"/>
      <c r="AD133" s="272"/>
    </row>
    <row r="134" spans="1:30" s="24" customFormat="1" ht="12.75" hidden="1" customHeight="1">
      <c r="A134" s="219"/>
      <c r="B134" s="224"/>
      <c r="C134" s="232"/>
      <c r="D134" s="238"/>
      <c r="E134" s="238"/>
      <c r="F134" s="238"/>
      <c r="G134" s="242"/>
      <c r="H134" s="245" t="str">
        <f t="shared" si="3"/>
        <v/>
      </c>
      <c r="I134" s="251"/>
      <c r="J134" s="255"/>
      <c r="K134" s="259"/>
      <c r="M134" s="261" t="b">
        <f t="shared" si="4"/>
        <v>0</v>
      </c>
      <c r="N134" s="262" t="str">
        <f t="shared" si="5"/>
        <v>FALSE</v>
      </c>
      <c r="O134" s="265"/>
      <c r="P134" s="266"/>
      <c r="Q134" s="69" t="s">
        <v>7274</v>
      </c>
      <c r="R134" s="272">
        <f>SUM(S134:W134)</f>
        <v>0</v>
      </c>
      <c r="S134" s="272">
        <f>SUMIFS($I127:$I136,$C127:$C136,"R4補",$D127:$D136,"地域結婚支援重点推進事業",$H127:$H136,2/3)</f>
        <v>0</v>
      </c>
      <c r="T134" s="272"/>
      <c r="U134" s="272">
        <f>SUMIFS($I127:$I136,$C127:$C136,"R4補",$D127:$D136,"結婚_妊娠・出産_子育てに温かい社会づくり_機運醸成事業",$H127:$H136,2/3)</f>
        <v>0</v>
      </c>
      <c r="V134" s="272"/>
      <c r="W134" s="272"/>
      <c r="Y134" s="272">
        <f>SUM(Z134:AD134)</f>
        <v>0</v>
      </c>
      <c r="Z134" s="272">
        <f>SUMIFS($J127:$J136,$C127:$C136,"R4補",$D127:$D136,"地域結婚支援重点推進事業",$H127:$H136,2/3)</f>
        <v>0</v>
      </c>
      <c r="AA134" s="272"/>
      <c r="AB134" s="272">
        <f>SUMIFS($J127:$J136,$C127:$C136,"R4補",$D127:$D136,"結婚_妊娠・出産_子育てに温かい社会づくり_機運醸成事業",$H127:$H136,2/3)</f>
        <v>0</v>
      </c>
      <c r="AC134" s="272"/>
      <c r="AD134" s="272"/>
    </row>
    <row r="135" spans="1:30" s="24" customFormat="1" ht="12.75" hidden="1" customHeight="1">
      <c r="A135" s="219"/>
      <c r="B135" s="224"/>
      <c r="C135" s="232"/>
      <c r="D135" s="238"/>
      <c r="E135" s="238"/>
      <c r="F135" s="238"/>
      <c r="G135" s="242"/>
      <c r="H135" s="245" t="str">
        <f t="shared" ref="H135:H198" si="6">IF(N135="R4補地域結婚支援重点推進事業一般メニューFALSE",2/3,IF(N135="R5当地域結婚支援重点推進事業一般メニューFALSE",2/3,IF(N135="R4補地域結婚支援重点推進事業重点メニューFALSE",3/4,IF(N135="R4補結婚支援コンシェルジュ事業結婚支援コンシェルジュ事業FALSE",3/4,IF(N135="R4補結婚_妊娠・出産_子育てに温かい社会づくり_機運醸成事業一般メニューFALSE",1/2,IF(N135="R5当結婚_妊娠・出産_子育てに温かい社会づくり_機運醸成事業一般メニューFALSE",1/2,IF(N135="R4補結婚_妊娠・出産_子育てに温かい社会づくり_機運醸成事業重点メニューFALSE",2/3,IF(N135="R4補結婚新生活支援事業結婚新生活支援R4補一般",1/2,IF(N135="R4補結婚新生活支援事業結婚新生活支援R4補連携",2/3,IF(N135="R5当結婚新生活支援事業結婚新生活支援R5当一般",1/2,""))))))))))</f>
        <v/>
      </c>
      <c r="I135" s="251"/>
      <c r="J135" s="255"/>
      <c r="K135" s="259"/>
      <c r="M135" s="261" t="b">
        <f t="shared" ref="M135:M198" si="7">IF(AND(C135="R5当",F135="4_1 新規に婚姻した世帯に対する住宅取得費用又は住宅賃借費用に係る支援及び引越費用等に係る支援（一般コース）"),"R5当一般",IF(AND(C135="R4補",F135="4_1 新規に婚姻した世帯に対する住宅取得費用又は住宅賃借費用に係る支援及び引越費用等に係る支援（一般コース）"),"R4補一般",IF(AND(C135="R4補",F135="4_2 新規に婚姻した世帯に対する住宅取得費用又は住宅賃借費用に係る支援及び引越費用等に係る支援（都道府県主導型コース）"),"R4補連携")))</f>
        <v>0</v>
      </c>
      <c r="N135" s="262" t="str">
        <f t="shared" ref="N135:N198" si="8">C135&amp;D135&amp;E135&amp;M135</f>
        <v>FALSE</v>
      </c>
      <c r="O135" s="265"/>
      <c r="P135" s="266"/>
      <c r="Q135" s="69" t="s">
        <v>1395</v>
      </c>
      <c r="R135" s="272">
        <f>SUM(S135:W135)</f>
        <v>0</v>
      </c>
      <c r="S135" s="272"/>
      <c r="T135" s="272"/>
      <c r="U135" s="272">
        <f>SUMIFS($I127:$I136,$C127:$C136,"R4補",$D127:$D136,"結婚_妊娠・出産_子育てに温かい社会づくり_機運醸成事業",$H127:$H136,1/2)</f>
        <v>0</v>
      </c>
      <c r="V135" s="272"/>
      <c r="W135" s="272"/>
      <c r="Y135" s="272">
        <f>SUM(Z135:AD135)</f>
        <v>0</v>
      </c>
      <c r="Z135" s="272"/>
      <c r="AA135" s="272"/>
      <c r="AB135" s="272">
        <f>SUMIFS($J127:$J136,$C127:$C136,"R4補",$D127:$D136,"結婚_妊娠・出産_子育てに温かい社会づくり_機運醸成事業",$H127:$H136,1/2)</f>
        <v>0</v>
      </c>
      <c r="AC135" s="272"/>
      <c r="AD135" s="272"/>
    </row>
    <row r="136" spans="1:30" s="24" customFormat="1" ht="12.75" hidden="1" customHeight="1">
      <c r="A136" s="220"/>
      <c r="B136" s="225"/>
      <c r="C136" s="234"/>
      <c r="D136" s="239"/>
      <c r="E136" s="239"/>
      <c r="F136" s="239"/>
      <c r="G136" s="243"/>
      <c r="H136" s="246" t="str">
        <f t="shared" si="6"/>
        <v/>
      </c>
      <c r="I136" s="252"/>
      <c r="J136" s="256"/>
      <c r="K136" s="259"/>
      <c r="M136" s="261" t="b">
        <f t="shared" si="7"/>
        <v>0</v>
      </c>
      <c r="N136" s="262" t="str">
        <f t="shared" si="8"/>
        <v>FALSE</v>
      </c>
      <c r="O136" s="265"/>
      <c r="P136" s="268" t="s">
        <v>5619</v>
      </c>
      <c r="Q136" s="270" t="str">
        <f>IF(COUNTIF(M127:M136,"R4補一般"),"一般コース",IF(COUNTIF(M127:M136,"R4補連携"),"連携コース",""))</f>
        <v/>
      </c>
      <c r="R136" s="272">
        <f>SUM(S136:W136)</f>
        <v>0</v>
      </c>
      <c r="S136" s="272"/>
      <c r="T136" s="272"/>
      <c r="U136" s="272"/>
      <c r="V136" s="272">
        <f>SUMIFS($I127:$I136,$C127:$C136,"R4補",$F127:$F136,"4_1 新規に婚姻した世帯に対する住宅取得費用又は住宅賃借費用に係る支援及び引越費用等に係る支援（一般コース）")</f>
        <v>0</v>
      </c>
      <c r="W136" s="272">
        <f>SUMIFS($I127:$I136,$C127:$C136,"R4補",$F127:$F136,"4_2 新規に婚姻した世帯に対する住宅取得費用又は住宅賃借費用に係る支援及び引越費用等に係る支援（都道府県主導型コース）")</f>
        <v>0</v>
      </c>
      <c r="Y136" s="272">
        <f>SUM(Z136:AD136)</f>
        <v>0</v>
      </c>
      <c r="Z136" s="272"/>
      <c r="AA136" s="272"/>
      <c r="AB136" s="272"/>
      <c r="AC136" s="272">
        <f>SUMIFS($J127:$J136,$C127:$C136,"R4補",$F127:$F136,"4_1 新規に婚姻した世帯に対する住宅取得費用又は住宅賃借費用に係る支援及び引越費用等に係る支援（一般コース）")</f>
        <v>0</v>
      </c>
      <c r="AD136" s="272">
        <f>SUMIFS($J127:$J136,$C127:$C136,"R4補",$F127:$F136,"4_2 新規に婚姻した世帯に対する住宅取得費用又は住宅賃借費用に係る支援及び引越費用等に係る支援（都道府県主導型コース）")</f>
        <v>0</v>
      </c>
    </row>
    <row r="137" spans="1:30" s="24" customFormat="1" ht="12.75" hidden="1" customHeight="1">
      <c r="A137" s="218"/>
      <c r="B137" s="223"/>
      <c r="C137" s="230"/>
      <c r="D137" s="237"/>
      <c r="E137" s="237"/>
      <c r="F137" s="237"/>
      <c r="G137" s="241"/>
      <c r="H137" s="247" t="str">
        <f t="shared" si="6"/>
        <v/>
      </c>
      <c r="I137" s="250"/>
      <c r="J137" s="254"/>
      <c r="K137" s="259"/>
      <c r="M137" s="261" t="b">
        <f t="shared" si="7"/>
        <v>0</v>
      </c>
      <c r="N137" s="262" t="str">
        <f t="shared" si="8"/>
        <v>FALSE</v>
      </c>
      <c r="O137" s="265"/>
    </row>
    <row r="138" spans="1:30" s="24" customFormat="1" ht="12.75" hidden="1" customHeight="1">
      <c r="A138" s="219"/>
      <c r="B138" s="224"/>
      <c r="C138" s="231"/>
      <c r="D138" s="238"/>
      <c r="E138" s="238"/>
      <c r="F138" s="238"/>
      <c r="G138" s="242"/>
      <c r="H138" s="245" t="str">
        <f t="shared" si="6"/>
        <v/>
      </c>
      <c r="I138" s="251"/>
      <c r="J138" s="255"/>
      <c r="K138" s="259"/>
      <c r="M138" s="261" t="b">
        <f t="shared" si="7"/>
        <v>0</v>
      </c>
      <c r="N138" s="262" t="str">
        <f t="shared" si="8"/>
        <v>FALSE</v>
      </c>
      <c r="O138" s="265"/>
      <c r="P138" s="23" t="s">
        <v>401</v>
      </c>
      <c r="R138" s="271" t="s">
        <v>7278</v>
      </c>
      <c r="S138" s="268" t="s">
        <v>7279</v>
      </c>
      <c r="T138" s="268" t="s">
        <v>5411</v>
      </c>
      <c r="U138" s="268" t="s">
        <v>3719</v>
      </c>
      <c r="V138" s="268" t="s">
        <v>160</v>
      </c>
      <c r="W138" s="268" t="s">
        <v>7094</v>
      </c>
      <c r="Y138" s="271" t="s">
        <v>7289</v>
      </c>
      <c r="Z138" s="268" t="s">
        <v>7279</v>
      </c>
      <c r="AA138" s="268" t="s">
        <v>5411</v>
      </c>
      <c r="AB138" s="268" t="s">
        <v>3719</v>
      </c>
      <c r="AC138" s="268" t="s">
        <v>160</v>
      </c>
      <c r="AD138" s="268" t="s">
        <v>7094</v>
      </c>
    </row>
    <row r="139" spans="1:30" s="24" customFormat="1" ht="12.75" hidden="1" customHeight="1">
      <c r="A139" s="219"/>
      <c r="B139" s="224"/>
      <c r="C139" s="232"/>
      <c r="D139" s="238"/>
      <c r="E139" s="238"/>
      <c r="F139" s="238"/>
      <c r="G139" s="242"/>
      <c r="H139" s="245" t="str">
        <f t="shared" si="6"/>
        <v/>
      </c>
      <c r="I139" s="251"/>
      <c r="J139" s="255"/>
      <c r="K139" s="259"/>
      <c r="M139" s="261" t="b">
        <f t="shared" si="7"/>
        <v>0</v>
      </c>
      <c r="N139" s="262" t="str">
        <f t="shared" si="8"/>
        <v>FALSE</v>
      </c>
      <c r="O139" s="265"/>
      <c r="P139" s="266" t="s">
        <v>6434</v>
      </c>
      <c r="Q139" s="69" t="s">
        <v>7274</v>
      </c>
      <c r="R139" s="272">
        <f>SUM(S139:W139)</f>
        <v>0</v>
      </c>
      <c r="S139" s="272">
        <f>SUMIFS($I137:$I146,$C137:$C146,"R5当",$D137:$D146,"地域結婚支援重点推進事業",$H137:$H146,2/3)</f>
        <v>0</v>
      </c>
      <c r="T139" s="272"/>
      <c r="U139" s="272"/>
      <c r="V139" s="272"/>
      <c r="W139" s="272"/>
      <c r="Y139" s="272">
        <f>SUM(Z139:AD139)</f>
        <v>0</v>
      </c>
      <c r="Z139" s="272">
        <f>SUMIFS($J137:$J146,$C137:$C146,"R5当",$D137:$D146,"地域結婚支援重点推進事業",$H137:$H146,2/3)</f>
        <v>0</v>
      </c>
      <c r="AA139" s="272"/>
      <c r="AB139" s="272"/>
      <c r="AC139" s="272"/>
      <c r="AD139" s="272"/>
    </row>
    <row r="140" spans="1:30" s="24" customFormat="1" ht="12.75" hidden="1" customHeight="1">
      <c r="A140" s="219"/>
      <c r="B140" s="224"/>
      <c r="C140" s="235"/>
      <c r="D140" s="238"/>
      <c r="E140" s="238"/>
      <c r="F140" s="238"/>
      <c r="G140" s="242"/>
      <c r="H140" s="245" t="str">
        <f t="shared" si="6"/>
        <v/>
      </c>
      <c r="I140" s="251"/>
      <c r="J140" s="255"/>
      <c r="K140" s="259"/>
      <c r="M140" s="261" t="b">
        <f t="shared" si="7"/>
        <v>0</v>
      </c>
      <c r="N140" s="262" t="str">
        <f t="shared" si="8"/>
        <v>FALSE</v>
      </c>
      <c r="O140" s="265"/>
      <c r="P140" s="267"/>
      <c r="Q140" s="69" t="s">
        <v>1395</v>
      </c>
      <c r="R140" s="272">
        <f>SUM(S140:W140)</f>
        <v>0</v>
      </c>
      <c r="S140" s="272"/>
      <c r="T140" s="272"/>
      <c r="U140" s="272">
        <f>SUMIFS($I137:$I146,$C137:$C146,"R5当",$D137:$D146,"結婚_妊娠・出産_子育てに温かい社会づくり_機運醸成事業",$H137:$H146,1/2)</f>
        <v>0</v>
      </c>
      <c r="V140" s="272"/>
      <c r="W140" s="272"/>
      <c r="Y140" s="272">
        <f>SUM(Z140:AD140)</f>
        <v>0</v>
      </c>
      <c r="Z140" s="272"/>
      <c r="AA140" s="272"/>
      <c r="AB140" s="272">
        <f>SUMIFS($J137:$J146,$C137:$C146,"R5当",$D137:$D146,"結婚_妊娠・出産_子育てに温かい社会づくり_機運醸成事業",$H137:$H146,1/2)</f>
        <v>0</v>
      </c>
      <c r="AC140" s="272"/>
      <c r="AD140" s="272"/>
    </row>
    <row r="141" spans="1:30" s="24" customFormat="1" ht="12.75" hidden="1" customHeight="1">
      <c r="A141" s="219"/>
      <c r="B141" s="224"/>
      <c r="C141" s="231"/>
      <c r="D141" s="238"/>
      <c r="E141" s="238"/>
      <c r="F141" s="238"/>
      <c r="G141" s="242"/>
      <c r="H141" s="245" t="str">
        <f t="shared" si="6"/>
        <v/>
      </c>
      <c r="I141" s="251"/>
      <c r="J141" s="255"/>
      <c r="K141" s="259"/>
      <c r="M141" s="261" t="b">
        <f t="shared" si="7"/>
        <v>0</v>
      </c>
      <c r="N141" s="262" t="str">
        <f t="shared" si="8"/>
        <v>FALSE</v>
      </c>
      <c r="O141" s="265"/>
      <c r="P141" s="268" t="s">
        <v>5619</v>
      </c>
      <c r="Q141" s="269" t="str">
        <f>IF(COUNTIF(M137:M146,"R5当一般"),"一般コース","")</f>
        <v/>
      </c>
      <c r="R141" s="272">
        <f>SUM(S141:W141)</f>
        <v>0</v>
      </c>
      <c r="S141" s="272"/>
      <c r="T141" s="272"/>
      <c r="U141" s="272"/>
      <c r="V141" s="272">
        <f>SUMIFS($I137:$I146,$C137:$C146,"R5当",$F137:$F146,"4_1 新規に婚姻した世帯に対する住宅取得費用又は住宅賃借費用に係る支援及び引越費用等に係る支援（一般コース）")</f>
        <v>0</v>
      </c>
      <c r="W141" s="272"/>
      <c r="Y141" s="272">
        <f>SUM(Z141:AD141)</f>
        <v>0</v>
      </c>
      <c r="Z141" s="272"/>
      <c r="AA141" s="272"/>
      <c r="AB141" s="272"/>
      <c r="AC141" s="272">
        <f>SUMIFS($J137:$J146,$C137:$C146,"R5当",$F137:$F146,"4_1 新規に婚姻した世帯に対する住宅取得費用又は住宅賃借費用に係る支援及び引越費用等に係る支援（一般コース）")</f>
        <v>0</v>
      </c>
      <c r="AD141" s="272"/>
    </row>
    <row r="142" spans="1:30" s="24" customFormat="1" ht="12.75" hidden="1" customHeight="1">
      <c r="A142" s="219"/>
      <c r="B142" s="224"/>
      <c r="C142" s="232"/>
      <c r="D142" s="238"/>
      <c r="E142" s="238"/>
      <c r="F142" s="238"/>
      <c r="G142" s="242"/>
      <c r="H142" s="245" t="str">
        <f t="shared" si="6"/>
        <v/>
      </c>
      <c r="I142" s="251"/>
      <c r="J142" s="255"/>
      <c r="K142" s="259"/>
      <c r="M142" s="261" t="b">
        <f t="shared" si="7"/>
        <v>0</v>
      </c>
      <c r="N142" s="262" t="str">
        <f t="shared" si="8"/>
        <v>FALSE</v>
      </c>
      <c r="O142" s="265"/>
      <c r="P142" s="24" t="s">
        <v>4620</v>
      </c>
      <c r="R142" s="273"/>
      <c r="S142" s="273"/>
      <c r="T142" s="273"/>
      <c r="U142" s="273"/>
      <c r="V142" s="273"/>
      <c r="W142" s="273"/>
      <c r="Y142" s="273"/>
      <c r="Z142" s="273"/>
      <c r="AA142" s="273"/>
      <c r="AB142" s="273"/>
      <c r="AC142" s="273"/>
      <c r="AD142" s="273"/>
    </row>
    <row r="143" spans="1:30" s="24" customFormat="1" ht="12.75" hidden="1" customHeight="1">
      <c r="A143" s="219"/>
      <c r="B143" s="224"/>
      <c r="C143" s="232"/>
      <c r="D143" s="238"/>
      <c r="E143" s="238"/>
      <c r="F143" s="238"/>
      <c r="G143" s="242"/>
      <c r="H143" s="245" t="str">
        <f t="shared" si="6"/>
        <v/>
      </c>
      <c r="I143" s="251"/>
      <c r="J143" s="255"/>
      <c r="K143" s="259"/>
      <c r="M143" s="261" t="b">
        <f t="shared" si="7"/>
        <v>0</v>
      </c>
      <c r="N143" s="262" t="str">
        <f t="shared" si="8"/>
        <v>FALSE</v>
      </c>
      <c r="O143" s="265"/>
      <c r="P143" s="266" t="s">
        <v>6434</v>
      </c>
      <c r="Q143" s="270" t="s">
        <v>6257</v>
      </c>
      <c r="R143" s="272">
        <f>SUM(S143:W143)</f>
        <v>0</v>
      </c>
      <c r="S143" s="272">
        <f>SUMIFS($I137:$I146,$C137:$C146,"R4補",$D137:$D146,"地域結婚支援重点推進事業",$H137:$H146,3/4)</f>
        <v>0</v>
      </c>
      <c r="T143" s="272">
        <f>SUMIFS($I137:$I146,$C137:$C146,"R4補",$D137:$D146,"結婚支援コンシェルジュ事業",$H137:$H146,3/4)</f>
        <v>0</v>
      </c>
      <c r="U143" s="272"/>
      <c r="V143" s="272"/>
      <c r="W143" s="272"/>
      <c r="Y143" s="272">
        <f>SUM(Z143:AD143)</f>
        <v>0</v>
      </c>
      <c r="Z143" s="272">
        <f>SUMIFS($J137:$J146,$C137:$C146,"R4補",$D137:$D146,"地域結婚支援重点推進事業",$H137:$H146,3/4)</f>
        <v>0</v>
      </c>
      <c r="AA143" s="272">
        <f>SUMIFS($J137:$J146,$C137:$C146,"R4補",$D137:$D146,"結婚支援コンシェルジュ事業",$H137:$H146,3/4)</f>
        <v>0</v>
      </c>
      <c r="AB143" s="272"/>
      <c r="AC143" s="272"/>
      <c r="AD143" s="272"/>
    </row>
    <row r="144" spans="1:30" s="24" customFormat="1" ht="12.75" hidden="1" customHeight="1">
      <c r="A144" s="219"/>
      <c r="B144" s="224"/>
      <c r="C144" s="232"/>
      <c r="D144" s="238"/>
      <c r="E144" s="238"/>
      <c r="F144" s="238"/>
      <c r="G144" s="242"/>
      <c r="H144" s="245" t="str">
        <f t="shared" si="6"/>
        <v/>
      </c>
      <c r="I144" s="251"/>
      <c r="J144" s="255"/>
      <c r="K144" s="259"/>
      <c r="M144" s="261" t="b">
        <f t="shared" si="7"/>
        <v>0</v>
      </c>
      <c r="N144" s="262" t="str">
        <f t="shared" si="8"/>
        <v>FALSE</v>
      </c>
      <c r="O144" s="265"/>
      <c r="P144" s="266"/>
      <c r="Q144" s="69" t="s">
        <v>7274</v>
      </c>
      <c r="R144" s="272">
        <f>SUM(S144:W144)</f>
        <v>0</v>
      </c>
      <c r="S144" s="272">
        <f>SUMIFS($I137:$I146,$C137:$C146,"R4補",$D137:$D146,"地域結婚支援重点推進事業",$H137:$H146,2/3)</f>
        <v>0</v>
      </c>
      <c r="T144" s="272"/>
      <c r="U144" s="272">
        <f>SUMIFS($I137:$I146,$C137:$C146,"R4補",$D137:$D146,"結婚_妊娠・出産_子育てに温かい社会づくり_機運醸成事業",$H137:$H146,2/3)</f>
        <v>0</v>
      </c>
      <c r="V144" s="272"/>
      <c r="W144" s="272"/>
      <c r="Y144" s="272">
        <f>SUM(Z144:AD144)</f>
        <v>0</v>
      </c>
      <c r="Z144" s="272">
        <f>SUMIFS($J137:$J146,$C137:$C146,"R4補",$D137:$D146,"地域結婚支援重点推進事業",$H137:$H146,2/3)</f>
        <v>0</v>
      </c>
      <c r="AA144" s="272"/>
      <c r="AB144" s="272">
        <f>SUMIFS($J137:$J146,$C137:$C146,"R4補",$D137:$D146,"結婚_妊娠・出産_子育てに温かい社会づくり_機運醸成事業",$H137:$H146,2/3)</f>
        <v>0</v>
      </c>
      <c r="AC144" s="272"/>
      <c r="AD144" s="272"/>
    </row>
    <row r="145" spans="1:30" s="24" customFormat="1" ht="12.75" hidden="1" customHeight="1">
      <c r="A145" s="219"/>
      <c r="B145" s="224"/>
      <c r="C145" s="232"/>
      <c r="D145" s="238"/>
      <c r="E145" s="238"/>
      <c r="F145" s="238"/>
      <c r="G145" s="242"/>
      <c r="H145" s="245" t="str">
        <f t="shared" si="6"/>
        <v/>
      </c>
      <c r="I145" s="251"/>
      <c r="J145" s="255"/>
      <c r="K145" s="259"/>
      <c r="M145" s="261" t="b">
        <f t="shared" si="7"/>
        <v>0</v>
      </c>
      <c r="N145" s="262" t="str">
        <f t="shared" si="8"/>
        <v>FALSE</v>
      </c>
      <c r="O145" s="265"/>
      <c r="P145" s="266"/>
      <c r="Q145" s="69" t="s">
        <v>1395</v>
      </c>
      <c r="R145" s="272">
        <f>SUM(S145:W145)</f>
        <v>0</v>
      </c>
      <c r="S145" s="272"/>
      <c r="T145" s="272"/>
      <c r="U145" s="272">
        <f>SUMIFS($I137:$I146,$C137:$C146,"R4補",$D137:$D146,"結婚_妊娠・出産_子育てに温かい社会づくり_機運醸成事業",$H137:$H146,1/2)</f>
        <v>0</v>
      </c>
      <c r="V145" s="272"/>
      <c r="W145" s="272"/>
      <c r="Y145" s="272">
        <f>SUM(Z145:AD145)</f>
        <v>0</v>
      </c>
      <c r="Z145" s="272"/>
      <c r="AA145" s="272"/>
      <c r="AB145" s="272">
        <f>SUMIFS($J137:$J146,$C137:$C146,"R4補",$D137:$D146,"結婚_妊娠・出産_子育てに温かい社会づくり_機運醸成事業",$H137:$H146,1/2)</f>
        <v>0</v>
      </c>
      <c r="AC145" s="272"/>
      <c r="AD145" s="272"/>
    </row>
    <row r="146" spans="1:30" s="24" customFormat="1" ht="12.75" hidden="1" customHeight="1">
      <c r="A146" s="220"/>
      <c r="B146" s="225"/>
      <c r="C146" s="234"/>
      <c r="D146" s="239"/>
      <c r="E146" s="239"/>
      <c r="F146" s="239"/>
      <c r="G146" s="243"/>
      <c r="H146" s="246" t="str">
        <f t="shared" si="6"/>
        <v/>
      </c>
      <c r="I146" s="252"/>
      <c r="J146" s="256"/>
      <c r="K146" s="259"/>
      <c r="M146" s="261" t="b">
        <f t="shared" si="7"/>
        <v>0</v>
      </c>
      <c r="N146" s="262" t="str">
        <f t="shared" si="8"/>
        <v>FALSE</v>
      </c>
      <c r="O146" s="265"/>
      <c r="P146" s="268" t="s">
        <v>5619</v>
      </c>
      <c r="Q146" s="270" t="str">
        <f>IF(COUNTIF(M137:M146,"R4補一般"),"一般コース",IF(COUNTIF(M137:M146,"R4補連携"),"連携コース",""))</f>
        <v/>
      </c>
      <c r="R146" s="272">
        <f>SUM(S146:W146)</f>
        <v>0</v>
      </c>
      <c r="S146" s="272"/>
      <c r="T146" s="272"/>
      <c r="U146" s="272"/>
      <c r="V146" s="272">
        <f>SUMIFS($I137:$I146,$C137:$C146,"R4補",$F137:$F146,"4_1 新規に婚姻した世帯に対する住宅取得費用又は住宅賃借費用に係る支援及び引越費用等に係る支援（一般コース）")</f>
        <v>0</v>
      </c>
      <c r="W146" s="272">
        <f>SUMIFS($I137:$I146,$C137:$C146,"R4補",$F137:$F146,"4_2 新規に婚姻した世帯に対する住宅取得費用又は住宅賃借費用に係る支援及び引越費用等に係る支援（都道府県主導型コース）")</f>
        <v>0</v>
      </c>
      <c r="Y146" s="272">
        <f>SUM(Z146:AD146)</f>
        <v>0</v>
      </c>
      <c r="Z146" s="272"/>
      <c r="AA146" s="272"/>
      <c r="AB146" s="272"/>
      <c r="AC146" s="272">
        <f>SUMIFS($J137:$J146,$C137:$C146,"R4補",$F137:$F146,"4_1 新規に婚姻した世帯に対する住宅取得費用又は住宅賃借費用に係る支援及び引越費用等に係る支援（一般コース）")</f>
        <v>0</v>
      </c>
      <c r="AD146" s="272">
        <f>SUMIFS($J137:$J146,$C137:$C146,"R4補",$F137:$F146,"4_2 新規に婚姻した世帯に対する住宅取得費用又は住宅賃借費用に係る支援及び引越費用等に係る支援（都道府県主導型コース）")</f>
        <v>0</v>
      </c>
    </row>
    <row r="147" spans="1:30" s="24" customFormat="1" ht="12.75" hidden="1" customHeight="1">
      <c r="A147" s="218"/>
      <c r="B147" s="223"/>
      <c r="C147" s="230"/>
      <c r="D147" s="237"/>
      <c r="E147" s="237"/>
      <c r="F147" s="237"/>
      <c r="G147" s="241"/>
      <c r="H147" s="247" t="str">
        <f t="shared" si="6"/>
        <v/>
      </c>
      <c r="I147" s="250"/>
      <c r="J147" s="254"/>
      <c r="K147" s="259"/>
      <c r="M147" s="261" t="b">
        <f t="shared" si="7"/>
        <v>0</v>
      </c>
      <c r="N147" s="262" t="str">
        <f t="shared" si="8"/>
        <v>FALSE</v>
      </c>
      <c r="O147" s="265"/>
    </row>
    <row r="148" spans="1:30" s="24" customFormat="1" ht="12.75" hidden="1" customHeight="1">
      <c r="A148" s="219"/>
      <c r="B148" s="224"/>
      <c r="C148" s="231"/>
      <c r="D148" s="238"/>
      <c r="E148" s="238"/>
      <c r="F148" s="238"/>
      <c r="G148" s="242"/>
      <c r="H148" s="245" t="str">
        <f t="shared" si="6"/>
        <v/>
      </c>
      <c r="I148" s="251"/>
      <c r="J148" s="255"/>
      <c r="K148" s="259"/>
      <c r="M148" s="261" t="b">
        <f t="shared" si="7"/>
        <v>0</v>
      </c>
      <c r="N148" s="262" t="str">
        <f t="shared" si="8"/>
        <v>FALSE</v>
      </c>
      <c r="O148" s="265"/>
      <c r="P148" s="23" t="s">
        <v>401</v>
      </c>
      <c r="R148" s="271" t="s">
        <v>7278</v>
      </c>
      <c r="S148" s="268" t="s">
        <v>7279</v>
      </c>
      <c r="T148" s="268" t="s">
        <v>5411</v>
      </c>
      <c r="U148" s="268" t="s">
        <v>3719</v>
      </c>
      <c r="V148" s="268" t="s">
        <v>160</v>
      </c>
      <c r="W148" s="268" t="s">
        <v>7094</v>
      </c>
      <c r="Y148" s="271" t="s">
        <v>7289</v>
      </c>
      <c r="Z148" s="268" t="s">
        <v>7279</v>
      </c>
      <c r="AA148" s="268" t="s">
        <v>5411</v>
      </c>
      <c r="AB148" s="268" t="s">
        <v>3719</v>
      </c>
      <c r="AC148" s="268" t="s">
        <v>160</v>
      </c>
      <c r="AD148" s="268" t="s">
        <v>7094</v>
      </c>
    </row>
    <row r="149" spans="1:30" s="24" customFormat="1" ht="12.75" hidden="1" customHeight="1">
      <c r="A149" s="219"/>
      <c r="B149" s="224"/>
      <c r="C149" s="232"/>
      <c r="D149" s="238"/>
      <c r="E149" s="238"/>
      <c r="F149" s="238"/>
      <c r="G149" s="242"/>
      <c r="H149" s="245" t="str">
        <f t="shared" si="6"/>
        <v/>
      </c>
      <c r="I149" s="251"/>
      <c r="J149" s="255"/>
      <c r="K149" s="259"/>
      <c r="M149" s="261" t="b">
        <f t="shared" si="7"/>
        <v>0</v>
      </c>
      <c r="N149" s="262" t="str">
        <f t="shared" si="8"/>
        <v>FALSE</v>
      </c>
      <c r="O149" s="265"/>
      <c r="P149" s="266" t="s">
        <v>6434</v>
      </c>
      <c r="Q149" s="69" t="s">
        <v>7274</v>
      </c>
      <c r="R149" s="272">
        <f>SUM(S149:W149)</f>
        <v>0</v>
      </c>
      <c r="S149" s="272">
        <f>SUMIFS($I147:$I156,$C147:$C156,"R5当",$D147:$D156,"地域結婚支援重点推進事業",$H147:$H156,2/3)</f>
        <v>0</v>
      </c>
      <c r="T149" s="272"/>
      <c r="U149" s="272"/>
      <c r="V149" s="272"/>
      <c r="W149" s="272"/>
      <c r="Y149" s="272">
        <f>SUM(Z149:AD149)</f>
        <v>0</v>
      </c>
      <c r="Z149" s="272">
        <f>SUMIFS($J147:$J156,$C147:$C156,"R5当",$D147:$D156,"地域結婚支援重点推進事業",$H147:$H156,2/3)</f>
        <v>0</v>
      </c>
      <c r="AA149" s="272"/>
      <c r="AB149" s="272"/>
      <c r="AC149" s="272"/>
      <c r="AD149" s="272"/>
    </row>
    <row r="150" spans="1:30" s="24" customFormat="1" ht="12.75" hidden="1" customHeight="1">
      <c r="A150" s="219"/>
      <c r="B150" s="224"/>
      <c r="C150" s="235"/>
      <c r="D150" s="238"/>
      <c r="E150" s="238"/>
      <c r="F150" s="238"/>
      <c r="G150" s="242"/>
      <c r="H150" s="245" t="str">
        <f t="shared" si="6"/>
        <v/>
      </c>
      <c r="I150" s="251"/>
      <c r="J150" s="255"/>
      <c r="K150" s="259"/>
      <c r="M150" s="261" t="b">
        <f t="shared" si="7"/>
        <v>0</v>
      </c>
      <c r="N150" s="262" t="str">
        <f t="shared" si="8"/>
        <v>FALSE</v>
      </c>
      <c r="O150" s="265"/>
      <c r="P150" s="267"/>
      <c r="Q150" s="69" t="s">
        <v>1395</v>
      </c>
      <c r="R150" s="272">
        <f>SUM(S150:W150)</f>
        <v>0</v>
      </c>
      <c r="S150" s="272"/>
      <c r="T150" s="272"/>
      <c r="U150" s="272">
        <f>SUMIFS($I147:$I156,$C147:$C156,"R5当",$D147:$D156,"結婚_妊娠・出産_子育てに温かい社会づくり_機運醸成事業",$H147:$H156,1/2)</f>
        <v>0</v>
      </c>
      <c r="V150" s="272"/>
      <c r="W150" s="272"/>
      <c r="Y150" s="272">
        <f>SUM(Z150:AD150)</f>
        <v>0</v>
      </c>
      <c r="Z150" s="272"/>
      <c r="AA150" s="272"/>
      <c r="AB150" s="272">
        <f>SUMIFS($J147:$J156,$C147:$C156,"R5当",$D147:$D156,"結婚_妊娠・出産_子育てに温かい社会づくり_機運醸成事業",$H147:$H156,1/2)</f>
        <v>0</v>
      </c>
      <c r="AC150" s="272"/>
      <c r="AD150" s="272"/>
    </row>
    <row r="151" spans="1:30" s="24" customFormat="1" ht="12.75" hidden="1" customHeight="1">
      <c r="A151" s="219"/>
      <c r="B151" s="224"/>
      <c r="C151" s="231"/>
      <c r="D151" s="238"/>
      <c r="E151" s="238"/>
      <c r="F151" s="238"/>
      <c r="G151" s="242"/>
      <c r="H151" s="245" t="str">
        <f t="shared" si="6"/>
        <v/>
      </c>
      <c r="I151" s="251"/>
      <c r="J151" s="255"/>
      <c r="K151" s="259"/>
      <c r="M151" s="261" t="b">
        <f t="shared" si="7"/>
        <v>0</v>
      </c>
      <c r="N151" s="262" t="str">
        <f t="shared" si="8"/>
        <v>FALSE</v>
      </c>
      <c r="O151" s="265"/>
      <c r="P151" s="268" t="s">
        <v>5619</v>
      </c>
      <c r="Q151" s="269" t="str">
        <f>IF(COUNTIF(M147:M156,"R5当一般"),"一般コース","")</f>
        <v/>
      </c>
      <c r="R151" s="272">
        <f>SUM(S151:W151)</f>
        <v>0</v>
      </c>
      <c r="S151" s="272"/>
      <c r="T151" s="272"/>
      <c r="U151" s="272"/>
      <c r="V151" s="272">
        <f>SUMIFS($I147:$I156,$C147:$C156,"R5当",$F147:$F156,"4_1 新規に婚姻した世帯に対する住宅取得費用又は住宅賃借費用に係る支援及び引越費用等に係る支援（一般コース）")</f>
        <v>0</v>
      </c>
      <c r="W151" s="272"/>
      <c r="Y151" s="272">
        <f>SUM(Z151:AD151)</f>
        <v>0</v>
      </c>
      <c r="Z151" s="272"/>
      <c r="AA151" s="272"/>
      <c r="AB151" s="272"/>
      <c r="AC151" s="272">
        <f>SUMIFS($J147:$J156,$C147:$C156,"R5当",$F147:$F156,"4_1 新規に婚姻した世帯に対する住宅取得費用又は住宅賃借費用に係る支援及び引越費用等に係る支援（一般コース）")</f>
        <v>0</v>
      </c>
      <c r="AD151" s="272"/>
    </row>
    <row r="152" spans="1:30" s="24" customFormat="1" ht="12.75" hidden="1" customHeight="1">
      <c r="A152" s="219"/>
      <c r="B152" s="224"/>
      <c r="C152" s="232"/>
      <c r="D152" s="238"/>
      <c r="E152" s="238"/>
      <c r="F152" s="238"/>
      <c r="G152" s="242"/>
      <c r="H152" s="245" t="str">
        <f t="shared" si="6"/>
        <v/>
      </c>
      <c r="I152" s="251"/>
      <c r="J152" s="255"/>
      <c r="K152" s="259"/>
      <c r="M152" s="261" t="b">
        <f t="shared" si="7"/>
        <v>0</v>
      </c>
      <c r="N152" s="262" t="str">
        <f t="shared" si="8"/>
        <v>FALSE</v>
      </c>
      <c r="O152" s="265"/>
      <c r="P152" s="24" t="s">
        <v>4620</v>
      </c>
      <c r="R152" s="273"/>
      <c r="S152" s="273"/>
      <c r="T152" s="273"/>
      <c r="U152" s="273"/>
      <c r="V152" s="273"/>
      <c r="W152" s="273"/>
      <c r="Y152" s="273"/>
      <c r="Z152" s="273"/>
      <c r="AA152" s="273"/>
      <c r="AB152" s="273"/>
      <c r="AC152" s="273"/>
      <c r="AD152" s="273"/>
    </row>
    <row r="153" spans="1:30" s="24" customFormat="1" ht="12.75" hidden="1" customHeight="1">
      <c r="A153" s="219"/>
      <c r="B153" s="224"/>
      <c r="C153" s="232"/>
      <c r="D153" s="238"/>
      <c r="E153" s="238"/>
      <c r="F153" s="238"/>
      <c r="G153" s="242"/>
      <c r="H153" s="245" t="str">
        <f t="shared" si="6"/>
        <v/>
      </c>
      <c r="I153" s="251"/>
      <c r="J153" s="255"/>
      <c r="K153" s="259"/>
      <c r="M153" s="261" t="b">
        <f t="shared" si="7"/>
        <v>0</v>
      </c>
      <c r="N153" s="262" t="str">
        <f t="shared" si="8"/>
        <v>FALSE</v>
      </c>
      <c r="O153" s="265"/>
      <c r="P153" s="266" t="s">
        <v>6434</v>
      </c>
      <c r="Q153" s="270" t="s">
        <v>6257</v>
      </c>
      <c r="R153" s="272">
        <f>SUM(S153:W153)</f>
        <v>0</v>
      </c>
      <c r="S153" s="272">
        <f>SUMIFS($I147:$I156,$C147:$C156,"R4補",$D147:$D156,"地域結婚支援重点推進事業",$H147:$H156,3/4)</f>
        <v>0</v>
      </c>
      <c r="T153" s="272">
        <f>SUMIFS($I147:$I156,$C147:$C156,"R4補",$D147:$D156,"結婚支援コンシェルジュ事業",$H147:$H156,3/4)</f>
        <v>0</v>
      </c>
      <c r="U153" s="272"/>
      <c r="V153" s="272"/>
      <c r="W153" s="272"/>
      <c r="Y153" s="272">
        <f>SUM(Z153:AD153)</f>
        <v>0</v>
      </c>
      <c r="Z153" s="272">
        <f>SUMIFS($J147:$J156,$C147:$C156,"R4補",$D147:$D156,"地域結婚支援重点推進事業",$H147:$H156,3/4)</f>
        <v>0</v>
      </c>
      <c r="AA153" s="272">
        <f>SUMIFS($J147:$J156,$C147:$C156,"R4補",$D147:$D156,"結婚支援コンシェルジュ事業",$H147:$H156,3/4)</f>
        <v>0</v>
      </c>
      <c r="AB153" s="272"/>
      <c r="AC153" s="272"/>
      <c r="AD153" s="272"/>
    </row>
    <row r="154" spans="1:30" s="24" customFormat="1" ht="12.75" hidden="1" customHeight="1">
      <c r="A154" s="219"/>
      <c r="B154" s="224"/>
      <c r="C154" s="232"/>
      <c r="D154" s="238"/>
      <c r="E154" s="238"/>
      <c r="F154" s="238"/>
      <c r="G154" s="242"/>
      <c r="H154" s="245" t="str">
        <f t="shared" si="6"/>
        <v/>
      </c>
      <c r="I154" s="251"/>
      <c r="J154" s="255"/>
      <c r="K154" s="259"/>
      <c r="M154" s="261" t="b">
        <f t="shared" si="7"/>
        <v>0</v>
      </c>
      <c r="N154" s="262" t="str">
        <f t="shared" si="8"/>
        <v>FALSE</v>
      </c>
      <c r="O154" s="265"/>
      <c r="P154" s="266"/>
      <c r="Q154" s="69" t="s">
        <v>7274</v>
      </c>
      <c r="R154" s="272">
        <f>SUM(S154:W154)</f>
        <v>0</v>
      </c>
      <c r="S154" s="272">
        <f>SUMIFS($I147:$I156,$C147:$C156,"R4補",$D147:$D156,"地域結婚支援重点推進事業",$H147:$H156,2/3)</f>
        <v>0</v>
      </c>
      <c r="T154" s="272"/>
      <c r="U154" s="272">
        <f>SUMIFS($I147:$I156,$C147:$C156,"R4補",$D147:$D156,"結婚_妊娠・出産_子育てに温かい社会づくり_機運醸成事業",$H147:$H156,2/3)</f>
        <v>0</v>
      </c>
      <c r="V154" s="272"/>
      <c r="W154" s="272"/>
      <c r="Y154" s="272">
        <f>SUM(Z154:AD154)</f>
        <v>0</v>
      </c>
      <c r="Z154" s="272">
        <f>SUMIFS($J147:$J156,$C147:$C156,"R4補",$D147:$D156,"地域結婚支援重点推進事業",$H147:$H156,2/3)</f>
        <v>0</v>
      </c>
      <c r="AA154" s="272"/>
      <c r="AB154" s="272">
        <f>SUMIFS($J147:$J156,$C147:$C156,"R4補",$D147:$D156,"結婚_妊娠・出産_子育てに温かい社会づくり_機運醸成事業",$H147:$H156,2/3)</f>
        <v>0</v>
      </c>
      <c r="AC154" s="272"/>
      <c r="AD154" s="272"/>
    </row>
    <row r="155" spans="1:30" s="24" customFormat="1" ht="12.75" hidden="1" customHeight="1">
      <c r="A155" s="219"/>
      <c r="B155" s="224"/>
      <c r="C155" s="232"/>
      <c r="D155" s="238"/>
      <c r="E155" s="238"/>
      <c r="F155" s="238"/>
      <c r="G155" s="242"/>
      <c r="H155" s="245" t="str">
        <f t="shared" si="6"/>
        <v/>
      </c>
      <c r="I155" s="251"/>
      <c r="J155" s="255"/>
      <c r="K155" s="259"/>
      <c r="M155" s="261" t="b">
        <f t="shared" si="7"/>
        <v>0</v>
      </c>
      <c r="N155" s="262" t="str">
        <f t="shared" si="8"/>
        <v>FALSE</v>
      </c>
      <c r="O155" s="265"/>
      <c r="P155" s="266"/>
      <c r="Q155" s="69" t="s">
        <v>1395</v>
      </c>
      <c r="R155" s="272">
        <f>SUM(S155:W155)</f>
        <v>0</v>
      </c>
      <c r="S155" s="272"/>
      <c r="T155" s="272"/>
      <c r="U155" s="272">
        <f>SUMIFS($I147:$I156,$C147:$C156,"R4補",$D147:$D156,"結婚_妊娠・出産_子育てに温かい社会づくり_機運醸成事業",$H147:$H156,1/2)</f>
        <v>0</v>
      </c>
      <c r="V155" s="272"/>
      <c r="W155" s="272"/>
      <c r="Y155" s="272">
        <f>SUM(Z155:AD155)</f>
        <v>0</v>
      </c>
      <c r="Z155" s="272"/>
      <c r="AA155" s="272"/>
      <c r="AB155" s="272">
        <f>SUMIFS($J147:$J156,$C147:$C156,"R4補",$D147:$D156,"結婚_妊娠・出産_子育てに温かい社会づくり_機運醸成事業",$H147:$H156,1/2)</f>
        <v>0</v>
      </c>
      <c r="AC155" s="272"/>
      <c r="AD155" s="272"/>
    </row>
    <row r="156" spans="1:30" s="24" customFormat="1" ht="12.75" hidden="1" customHeight="1">
      <c r="A156" s="220"/>
      <c r="B156" s="225"/>
      <c r="C156" s="234"/>
      <c r="D156" s="239"/>
      <c r="E156" s="239"/>
      <c r="F156" s="239"/>
      <c r="G156" s="243"/>
      <c r="H156" s="246" t="str">
        <f t="shared" si="6"/>
        <v/>
      </c>
      <c r="I156" s="252"/>
      <c r="J156" s="256"/>
      <c r="K156" s="259"/>
      <c r="M156" s="261" t="b">
        <f t="shared" si="7"/>
        <v>0</v>
      </c>
      <c r="N156" s="262" t="str">
        <f t="shared" si="8"/>
        <v>FALSE</v>
      </c>
      <c r="O156" s="265"/>
      <c r="P156" s="268" t="s">
        <v>5619</v>
      </c>
      <c r="Q156" s="270" t="str">
        <f>IF(COUNTIF(M147:M156,"R4補一般"),"一般コース",IF(COUNTIF(M147:M156,"R4補連携"),"連携コース",""))</f>
        <v/>
      </c>
      <c r="R156" s="272">
        <f>SUM(S156:W156)</f>
        <v>0</v>
      </c>
      <c r="S156" s="272"/>
      <c r="T156" s="272"/>
      <c r="U156" s="272"/>
      <c r="V156" s="272">
        <f>SUMIFS($I147:$I156,$C147:$C156,"R4補",$F147:$F156,"4_1 新規に婚姻した世帯に対する住宅取得費用又は住宅賃借費用に係る支援及び引越費用等に係る支援（一般コース）")</f>
        <v>0</v>
      </c>
      <c r="W156" s="272">
        <f>SUMIFS($I147:$I156,$C147:$C156,"R4補",$F147:$F156,"4_2 新規に婚姻した世帯に対する住宅取得費用又は住宅賃借費用に係る支援及び引越費用等に係る支援（都道府県主導型コース）")</f>
        <v>0</v>
      </c>
      <c r="Y156" s="272">
        <f>SUM(Z156:AD156)</f>
        <v>0</v>
      </c>
      <c r="Z156" s="272"/>
      <c r="AA156" s="272"/>
      <c r="AB156" s="272"/>
      <c r="AC156" s="272">
        <f>SUMIFS($J147:$J156,$C147:$C156,"R4補",$F147:$F156,"4_1 新規に婚姻した世帯に対する住宅取得費用又は住宅賃借費用に係る支援及び引越費用等に係る支援（一般コース）")</f>
        <v>0</v>
      </c>
      <c r="AD156" s="272">
        <f>SUMIFS($J147:$J156,$C147:$C156,"R4補",$F147:$F156,"4_2 新規に婚姻した世帯に対する住宅取得費用又は住宅賃借費用に係る支援及び引越費用等に係る支援（都道府県主導型コース）")</f>
        <v>0</v>
      </c>
    </row>
    <row r="157" spans="1:30" s="24" customFormat="1" ht="12.75" hidden="1" customHeight="1">
      <c r="A157" s="218"/>
      <c r="B157" s="223"/>
      <c r="C157" s="230"/>
      <c r="D157" s="237"/>
      <c r="E157" s="237"/>
      <c r="F157" s="237"/>
      <c r="G157" s="241"/>
      <c r="H157" s="247" t="str">
        <f t="shared" si="6"/>
        <v/>
      </c>
      <c r="I157" s="250"/>
      <c r="J157" s="254"/>
      <c r="K157" s="259"/>
      <c r="M157" s="261" t="b">
        <f t="shared" si="7"/>
        <v>0</v>
      </c>
      <c r="N157" s="262" t="str">
        <f t="shared" si="8"/>
        <v>FALSE</v>
      </c>
      <c r="O157" s="265"/>
    </row>
    <row r="158" spans="1:30" s="24" customFormat="1" ht="12.75" hidden="1" customHeight="1">
      <c r="A158" s="219"/>
      <c r="B158" s="224"/>
      <c r="C158" s="231"/>
      <c r="D158" s="238"/>
      <c r="E158" s="238"/>
      <c r="F158" s="238"/>
      <c r="G158" s="242"/>
      <c r="H158" s="245" t="str">
        <f t="shared" si="6"/>
        <v/>
      </c>
      <c r="I158" s="251"/>
      <c r="J158" s="255"/>
      <c r="K158" s="259"/>
      <c r="M158" s="261" t="b">
        <f t="shared" si="7"/>
        <v>0</v>
      </c>
      <c r="N158" s="262" t="str">
        <f t="shared" si="8"/>
        <v>FALSE</v>
      </c>
      <c r="O158" s="265"/>
      <c r="P158" s="23" t="s">
        <v>401</v>
      </c>
      <c r="R158" s="271" t="s">
        <v>7278</v>
      </c>
      <c r="S158" s="268" t="s">
        <v>7279</v>
      </c>
      <c r="T158" s="268" t="s">
        <v>5411</v>
      </c>
      <c r="U158" s="268" t="s">
        <v>3719</v>
      </c>
      <c r="V158" s="268" t="s">
        <v>160</v>
      </c>
      <c r="W158" s="268" t="s">
        <v>7094</v>
      </c>
      <c r="Y158" s="271" t="s">
        <v>7289</v>
      </c>
      <c r="Z158" s="268" t="s">
        <v>7279</v>
      </c>
      <c r="AA158" s="268" t="s">
        <v>5411</v>
      </c>
      <c r="AB158" s="268" t="s">
        <v>3719</v>
      </c>
      <c r="AC158" s="268" t="s">
        <v>160</v>
      </c>
      <c r="AD158" s="268" t="s">
        <v>7094</v>
      </c>
    </row>
    <row r="159" spans="1:30" s="24" customFormat="1" ht="12.75" hidden="1" customHeight="1">
      <c r="A159" s="219"/>
      <c r="B159" s="224"/>
      <c r="C159" s="232"/>
      <c r="D159" s="238"/>
      <c r="E159" s="238"/>
      <c r="F159" s="238"/>
      <c r="G159" s="242"/>
      <c r="H159" s="245" t="str">
        <f t="shared" si="6"/>
        <v/>
      </c>
      <c r="I159" s="251"/>
      <c r="J159" s="255"/>
      <c r="K159" s="259"/>
      <c r="M159" s="261" t="b">
        <f t="shared" si="7"/>
        <v>0</v>
      </c>
      <c r="N159" s="262" t="str">
        <f t="shared" si="8"/>
        <v>FALSE</v>
      </c>
      <c r="O159" s="265"/>
      <c r="P159" s="266" t="s">
        <v>6434</v>
      </c>
      <c r="Q159" s="69" t="s">
        <v>7274</v>
      </c>
      <c r="R159" s="272">
        <f>SUM(S159:W159)</f>
        <v>0</v>
      </c>
      <c r="S159" s="272">
        <f>SUMIFS($I157:$I166,$C157:$C166,"R5当",$D157:$D166,"地域結婚支援重点推進事業",$H157:$H166,2/3)</f>
        <v>0</v>
      </c>
      <c r="T159" s="272"/>
      <c r="U159" s="272"/>
      <c r="V159" s="272"/>
      <c r="W159" s="272"/>
      <c r="Y159" s="272">
        <f>SUM(Z159:AD159)</f>
        <v>0</v>
      </c>
      <c r="Z159" s="272">
        <f>SUMIFS($J157:$J166,$C157:$C166,"R5当",$D157:$D166,"地域結婚支援重点推進事業",$H157:$H166,2/3)</f>
        <v>0</v>
      </c>
      <c r="AA159" s="272"/>
      <c r="AB159" s="272"/>
      <c r="AC159" s="272"/>
      <c r="AD159" s="272"/>
    </row>
    <row r="160" spans="1:30" s="24" customFormat="1" ht="12.75" hidden="1" customHeight="1">
      <c r="A160" s="219"/>
      <c r="B160" s="224"/>
      <c r="C160" s="235"/>
      <c r="D160" s="238"/>
      <c r="E160" s="238"/>
      <c r="F160" s="238"/>
      <c r="G160" s="242"/>
      <c r="H160" s="245" t="str">
        <f t="shared" si="6"/>
        <v/>
      </c>
      <c r="I160" s="251"/>
      <c r="J160" s="255"/>
      <c r="K160" s="259"/>
      <c r="M160" s="261" t="b">
        <f t="shared" si="7"/>
        <v>0</v>
      </c>
      <c r="N160" s="262" t="str">
        <f t="shared" si="8"/>
        <v>FALSE</v>
      </c>
      <c r="O160" s="265"/>
      <c r="P160" s="267"/>
      <c r="Q160" s="69" t="s">
        <v>1395</v>
      </c>
      <c r="R160" s="272">
        <f>SUM(S160:W160)</f>
        <v>0</v>
      </c>
      <c r="S160" s="272"/>
      <c r="T160" s="272"/>
      <c r="U160" s="272">
        <f>SUMIFS($I157:$I166,$C157:$C166,"R5当",$D157:$D166,"結婚_妊娠・出産_子育てに温かい社会づくり_機運醸成事業",$H157:$H166,1/2)</f>
        <v>0</v>
      </c>
      <c r="V160" s="272"/>
      <c r="W160" s="272"/>
      <c r="Y160" s="272">
        <f>SUM(Z160:AD160)</f>
        <v>0</v>
      </c>
      <c r="Z160" s="272"/>
      <c r="AA160" s="272"/>
      <c r="AB160" s="272">
        <f>SUMIFS($J157:$J166,$C157:$C166,"R5当",$D157:$D166,"結婚_妊娠・出産_子育てに温かい社会づくり_機運醸成事業",$H157:$H166,1/2)</f>
        <v>0</v>
      </c>
      <c r="AC160" s="272"/>
      <c r="AD160" s="272"/>
    </row>
    <row r="161" spans="1:30" s="24" customFormat="1" ht="12.75" hidden="1" customHeight="1">
      <c r="A161" s="219"/>
      <c r="B161" s="224"/>
      <c r="C161" s="231"/>
      <c r="D161" s="238"/>
      <c r="E161" s="238"/>
      <c r="F161" s="238"/>
      <c r="G161" s="242"/>
      <c r="H161" s="245" t="str">
        <f t="shared" si="6"/>
        <v/>
      </c>
      <c r="I161" s="251"/>
      <c r="J161" s="255"/>
      <c r="K161" s="259"/>
      <c r="M161" s="261" t="b">
        <f t="shared" si="7"/>
        <v>0</v>
      </c>
      <c r="N161" s="262" t="str">
        <f t="shared" si="8"/>
        <v>FALSE</v>
      </c>
      <c r="O161" s="265"/>
      <c r="P161" s="268" t="s">
        <v>5619</v>
      </c>
      <c r="Q161" s="269" t="str">
        <f>IF(COUNTIF(M157:M166,"R5当一般"),"一般コース","")</f>
        <v/>
      </c>
      <c r="R161" s="272">
        <f>SUM(S161:W161)</f>
        <v>0</v>
      </c>
      <c r="S161" s="272"/>
      <c r="T161" s="272"/>
      <c r="U161" s="272"/>
      <c r="V161" s="272">
        <f>SUMIFS($I157:$I166,$C157:$C166,"R5当",$F157:$F166,"4_1 新規に婚姻した世帯に対する住宅取得費用又は住宅賃借費用に係る支援及び引越費用等に係る支援（一般コース）")</f>
        <v>0</v>
      </c>
      <c r="W161" s="272"/>
      <c r="Y161" s="272">
        <f>SUM(Z161:AD161)</f>
        <v>0</v>
      </c>
      <c r="Z161" s="272"/>
      <c r="AA161" s="272"/>
      <c r="AB161" s="272"/>
      <c r="AC161" s="272">
        <f>SUMIFS($J157:$J166,$C157:$C166,"R5当",$F157:$F166,"4_1 新規に婚姻した世帯に対する住宅取得費用又は住宅賃借費用に係る支援及び引越費用等に係る支援（一般コース）")</f>
        <v>0</v>
      </c>
      <c r="AD161" s="272"/>
    </row>
    <row r="162" spans="1:30" s="24" customFormat="1" ht="12.75" hidden="1" customHeight="1">
      <c r="A162" s="219"/>
      <c r="B162" s="224"/>
      <c r="C162" s="232"/>
      <c r="D162" s="238"/>
      <c r="E162" s="238"/>
      <c r="F162" s="238"/>
      <c r="G162" s="242"/>
      <c r="H162" s="245" t="str">
        <f t="shared" si="6"/>
        <v/>
      </c>
      <c r="I162" s="251"/>
      <c r="J162" s="255"/>
      <c r="K162" s="259"/>
      <c r="M162" s="261" t="b">
        <f t="shared" si="7"/>
        <v>0</v>
      </c>
      <c r="N162" s="262" t="str">
        <f t="shared" si="8"/>
        <v>FALSE</v>
      </c>
      <c r="O162" s="265"/>
      <c r="P162" s="24" t="s">
        <v>4620</v>
      </c>
      <c r="R162" s="273"/>
      <c r="S162" s="273"/>
      <c r="T162" s="273"/>
      <c r="U162" s="273"/>
      <c r="V162" s="273"/>
      <c r="W162" s="273"/>
      <c r="Y162" s="273"/>
      <c r="Z162" s="273"/>
      <c r="AA162" s="273"/>
      <c r="AB162" s="273"/>
      <c r="AC162" s="273"/>
      <c r="AD162" s="273"/>
    </row>
    <row r="163" spans="1:30" s="24" customFormat="1" ht="12.75" hidden="1" customHeight="1">
      <c r="A163" s="219"/>
      <c r="B163" s="224"/>
      <c r="C163" s="232"/>
      <c r="D163" s="238"/>
      <c r="E163" s="238"/>
      <c r="F163" s="238"/>
      <c r="G163" s="242"/>
      <c r="H163" s="245" t="str">
        <f t="shared" si="6"/>
        <v/>
      </c>
      <c r="I163" s="251"/>
      <c r="J163" s="255"/>
      <c r="K163" s="259"/>
      <c r="M163" s="261" t="b">
        <f t="shared" si="7"/>
        <v>0</v>
      </c>
      <c r="N163" s="262" t="str">
        <f t="shared" si="8"/>
        <v>FALSE</v>
      </c>
      <c r="O163" s="265"/>
      <c r="P163" s="266" t="s">
        <v>6434</v>
      </c>
      <c r="Q163" s="270" t="s">
        <v>6257</v>
      </c>
      <c r="R163" s="272">
        <f>SUM(S163:W163)</f>
        <v>0</v>
      </c>
      <c r="S163" s="272">
        <f>SUMIFS($I157:$I166,$C157:$C166,"R4補",$D157:$D166,"地域結婚支援重点推進事業",$H157:$H166,3/4)</f>
        <v>0</v>
      </c>
      <c r="T163" s="272">
        <f>SUMIFS($I157:$I166,$C157:$C166,"R4補",$D157:$D166,"結婚支援コンシェルジュ事業",$H157:$H166,3/4)</f>
        <v>0</v>
      </c>
      <c r="U163" s="272"/>
      <c r="V163" s="272"/>
      <c r="W163" s="272"/>
      <c r="Y163" s="272">
        <f>SUM(Z163:AD163)</f>
        <v>0</v>
      </c>
      <c r="Z163" s="272">
        <f>SUMIFS($J157:$J166,$C157:$C166,"R4補",$D157:$D166,"地域結婚支援重点推進事業",$H157:$H166,3/4)</f>
        <v>0</v>
      </c>
      <c r="AA163" s="272">
        <f>SUMIFS($J157:$J166,$C157:$C166,"R4補",$D157:$D166,"結婚支援コンシェルジュ事業",$H157:$H166,3/4)</f>
        <v>0</v>
      </c>
      <c r="AB163" s="272"/>
      <c r="AC163" s="272"/>
      <c r="AD163" s="272"/>
    </row>
    <row r="164" spans="1:30" s="24" customFormat="1" ht="12.75" hidden="1" customHeight="1">
      <c r="A164" s="219"/>
      <c r="B164" s="224"/>
      <c r="C164" s="232"/>
      <c r="D164" s="238"/>
      <c r="E164" s="238"/>
      <c r="F164" s="238"/>
      <c r="G164" s="242"/>
      <c r="H164" s="245" t="str">
        <f t="shared" si="6"/>
        <v/>
      </c>
      <c r="I164" s="251"/>
      <c r="J164" s="255"/>
      <c r="K164" s="259"/>
      <c r="M164" s="261" t="b">
        <f t="shared" si="7"/>
        <v>0</v>
      </c>
      <c r="N164" s="262" t="str">
        <f t="shared" si="8"/>
        <v>FALSE</v>
      </c>
      <c r="O164" s="265"/>
      <c r="P164" s="266"/>
      <c r="Q164" s="69" t="s">
        <v>7274</v>
      </c>
      <c r="R164" s="272">
        <f>SUM(S164:W164)</f>
        <v>0</v>
      </c>
      <c r="S164" s="272">
        <f>SUMIFS($I157:$I166,$C157:$C166,"R4補",$D157:$D166,"地域結婚支援重点推進事業",$H157:$H166,2/3)</f>
        <v>0</v>
      </c>
      <c r="T164" s="272"/>
      <c r="U164" s="272">
        <f>SUMIFS($I157:$I166,$C157:$C166,"R4補",$D157:$D166,"結婚_妊娠・出産_子育てに温かい社会づくり_機運醸成事業",$H157:$H166,2/3)</f>
        <v>0</v>
      </c>
      <c r="V164" s="272"/>
      <c r="W164" s="272"/>
      <c r="Y164" s="272">
        <f>SUM(Z164:AD164)</f>
        <v>0</v>
      </c>
      <c r="Z164" s="272">
        <f>SUMIFS($J157:$J166,$C157:$C166,"R4補",$D157:$D166,"地域結婚支援重点推進事業",$H157:$H166,2/3)</f>
        <v>0</v>
      </c>
      <c r="AA164" s="272"/>
      <c r="AB164" s="272">
        <f>SUMIFS($J157:$J166,$C157:$C166,"R4補",$D157:$D166,"結婚_妊娠・出産_子育てに温かい社会づくり_機運醸成事業",$H157:$H166,2/3)</f>
        <v>0</v>
      </c>
      <c r="AC164" s="272"/>
      <c r="AD164" s="272"/>
    </row>
    <row r="165" spans="1:30" s="24" customFormat="1" ht="12.75" hidden="1" customHeight="1">
      <c r="A165" s="219"/>
      <c r="B165" s="224"/>
      <c r="C165" s="232"/>
      <c r="D165" s="238"/>
      <c r="E165" s="238"/>
      <c r="F165" s="238"/>
      <c r="G165" s="242"/>
      <c r="H165" s="245" t="str">
        <f t="shared" si="6"/>
        <v/>
      </c>
      <c r="I165" s="251"/>
      <c r="J165" s="255"/>
      <c r="K165" s="259"/>
      <c r="M165" s="261" t="b">
        <f t="shared" si="7"/>
        <v>0</v>
      </c>
      <c r="N165" s="262" t="str">
        <f t="shared" si="8"/>
        <v>FALSE</v>
      </c>
      <c r="O165" s="265"/>
      <c r="P165" s="266"/>
      <c r="Q165" s="69" t="s">
        <v>1395</v>
      </c>
      <c r="R165" s="272">
        <f>SUM(S165:W165)</f>
        <v>0</v>
      </c>
      <c r="S165" s="272"/>
      <c r="T165" s="272"/>
      <c r="U165" s="272">
        <f>SUMIFS($I157:$I166,$C157:$C166,"R4補",$D157:$D166,"結婚_妊娠・出産_子育てに温かい社会づくり_機運醸成事業",$H157:$H166,1/2)</f>
        <v>0</v>
      </c>
      <c r="V165" s="272"/>
      <c r="W165" s="272"/>
      <c r="Y165" s="272">
        <f>SUM(Z165:AD165)</f>
        <v>0</v>
      </c>
      <c r="Z165" s="272"/>
      <c r="AA165" s="272"/>
      <c r="AB165" s="272">
        <f>SUMIFS($J157:$J166,$C157:$C166,"R4補",$D157:$D166,"結婚_妊娠・出産_子育てに温かい社会づくり_機運醸成事業",$H157:$H166,1/2)</f>
        <v>0</v>
      </c>
      <c r="AC165" s="272"/>
      <c r="AD165" s="272"/>
    </row>
    <row r="166" spans="1:30" s="24" customFormat="1" ht="12.75" hidden="1" customHeight="1">
      <c r="A166" s="220"/>
      <c r="B166" s="225"/>
      <c r="C166" s="234"/>
      <c r="D166" s="239"/>
      <c r="E166" s="239"/>
      <c r="F166" s="239"/>
      <c r="G166" s="243"/>
      <c r="H166" s="246" t="str">
        <f t="shared" si="6"/>
        <v/>
      </c>
      <c r="I166" s="252"/>
      <c r="J166" s="256"/>
      <c r="K166" s="259"/>
      <c r="M166" s="261" t="b">
        <f t="shared" si="7"/>
        <v>0</v>
      </c>
      <c r="N166" s="262" t="str">
        <f t="shared" si="8"/>
        <v>FALSE</v>
      </c>
      <c r="O166" s="265"/>
      <c r="P166" s="268" t="s">
        <v>5619</v>
      </c>
      <c r="Q166" s="270" t="str">
        <f>IF(COUNTIF(M157:M166,"R4補一般"),"一般コース",IF(COUNTIF(M157:M166,"R4補連携"),"連携コース",""))</f>
        <v/>
      </c>
      <c r="R166" s="272">
        <f>SUM(S166:W166)</f>
        <v>0</v>
      </c>
      <c r="S166" s="272"/>
      <c r="T166" s="272"/>
      <c r="U166" s="272"/>
      <c r="V166" s="272">
        <f>SUMIFS($I157:$I166,$C157:$C166,"R4補",$F157:$F166,"4_1 新規に婚姻した世帯に対する住宅取得費用又は住宅賃借費用に係る支援及び引越費用等に係る支援（一般コース）")</f>
        <v>0</v>
      </c>
      <c r="W166" s="272">
        <f>SUMIFS($I157:$I166,$C157:$C166,"R4補",$F157:$F166,"4_2 新規に婚姻した世帯に対する住宅取得費用又は住宅賃借費用に係る支援及び引越費用等に係る支援（都道府県主導型コース）")</f>
        <v>0</v>
      </c>
      <c r="Y166" s="272">
        <f>SUM(Z166:AD166)</f>
        <v>0</v>
      </c>
      <c r="Z166" s="272"/>
      <c r="AA166" s="272"/>
      <c r="AB166" s="272"/>
      <c r="AC166" s="272">
        <f>SUMIFS($J157:$J166,$C157:$C166,"R4補",$F157:$F166,"4_1 新規に婚姻した世帯に対する住宅取得費用又は住宅賃借費用に係る支援及び引越費用等に係る支援（一般コース）")</f>
        <v>0</v>
      </c>
      <c r="AD166" s="272">
        <f>SUMIFS($J157:$J166,$C157:$C166,"R4補",$F157:$F166,"4_2 新規に婚姻した世帯に対する住宅取得費用又は住宅賃借費用に係る支援及び引越費用等に係る支援（都道府県主導型コース）")</f>
        <v>0</v>
      </c>
    </row>
    <row r="167" spans="1:30" s="24" customFormat="1" ht="12.75" hidden="1" customHeight="1">
      <c r="A167" s="218"/>
      <c r="B167" s="223"/>
      <c r="C167" s="230"/>
      <c r="D167" s="237"/>
      <c r="E167" s="237"/>
      <c r="F167" s="237"/>
      <c r="G167" s="241"/>
      <c r="H167" s="247" t="str">
        <f t="shared" si="6"/>
        <v/>
      </c>
      <c r="I167" s="250"/>
      <c r="J167" s="254"/>
      <c r="K167" s="259"/>
      <c r="M167" s="261" t="b">
        <f t="shared" si="7"/>
        <v>0</v>
      </c>
      <c r="N167" s="262" t="str">
        <f t="shared" si="8"/>
        <v>FALSE</v>
      </c>
      <c r="O167" s="265"/>
    </row>
    <row r="168" spans="1:30" s="24" customFormat="1" ht="12.75" hidden="1" customHeight="1">
      <c r="A168" s="219"/>
      <c r="B168" s="224"/>
      <c r="C168" s="231"/>
      <c r="D168" s="238"/>
      <c r="E168" s="238"/>
      <c r="F168" s="238"/>
      <c r="G168" s="242"/>
      <c r="H168" s="245" t="str">
        <f t="shared" si="6"/>
        <v/>
      </c>
      <c r="I168" s="251"/>
      <c r="J168" s="255"/>
      <c r="K168" s="259"/>
      <c r="M168" s="261" t="b">
        <f t="shared" si="7"/>
        <v>0</v>
      </c>
      <c r="N168" s="262" t="str">
        <f t="shared" si="8"/>
        <v>FALSE</v>
      </c>
      <c r="O168" s="265"/>
      <c r="P168" s="23" t="s">
        <v>401</v>
      </c>
      <c r="R168" s="271" t="s">
        <v>7278</v>
      </c>
      <c r="S168" s="268" t="s">
        <v>7279</v>
      </c>
      <c r="T168" s="268" t="s">
        <v>5411</v>
      </c>
      <c r="U168" s="268" t="s">
        <v>3719</v>
      </c>
      <c r="V168" s="268" t="s">
        <v>160</v>
      </c>
      <c r="W168" s="268" t="s">
        <v>7094</v>
      </c>
      <c r="Y168" s="271" t="s">
        <v>7289</v>
      </c>
      <c r="Z168" s="268" t="s">
        <v>7279</v>
      </c>
      <c r="AA168" s="268" t="s">
        <v>5411</v>
      </c>
      <c r="AB168" s="268" t="s">
        <v>3719</v>
      </c>
      <c r="AC168" s="268" t="s">
        <v>160</v>
      </c>
      <c r="AD168" s="268" t="s">
        <v>7094</v>
      </c>
    </row>
    <row r="169" spans="1:30" s="24" customFormat="1" ht="12.75" hidden="1" customHeight="1">
      <c r="A169" s="219"/>
      <c r="B169" s="224"/>
      <c r="C169" s="232"/>
      <c r="D169" s="238"/>
      <c r="E169" s="238"/>
      <c r="F169" s="238"/>
      <c r="G169" s="242"/>
      <c r="H169" s="245" t="str">
        <f t="shared" si="6"/>
        <v/>
      </c>
      <c r="I169" s="251"/>
      <c r="J169" s="255"/>
      <c r="K169" s="259"/>
      <c r="M169" s="261" t="b">
        <f t="shared" si="7"/>
        <v>0</v>
      </c>
      <c r="N169" s="262" t="str">
        <f t="shared" si="8"/>
        <v>FALSE</v>
      </c>
      <c r="O169" s="265"/>
      <c r="P169" s="266" t="s">
        <v>6434</v>
      </c>
      <c r="Q169" s="69" t="s">
        <v>7274</v>
      </c>
      <c r="R169" s="272">
        <f>SUM(S169:W169)</f>
        <v>0</v>
      </c>
      <c r="S169" s="272">
        <f>SUMIFS($I167:$I176,$C167:$C176,"R5当",$D167:$D176,"地域結婚支援重点推進事業",$H167:$H176,2/3)</f>
        <v>0</v>
      </c>
      <c r="T169" s="272"/>
      <c r="U169" s="272"/>
      <c r="V169" s="272"/>
      <c r="W169" s="272"/>
      <c r="Y169" s="272">
        <f>SUM(Z169:AD169)</f>
        <v>0</v>
      </c>
      <c r="Z169" s="272">
        <f>SUMIFS($J167:$J176,$C167:$C176,"R5当",$D167:$D176,"地域結婚支援重点推進事業",$H167:$H176,2/3)</f>
        <v>0</v>
      </c>
      <c r="AA169" s="272"/>
      <c r="AB169" s="272"/>
      <c r="AC169" s="272"/>
      <c r="AD169" s="272"/>
    </row>
    <row r="170" spans="1:30" s="24" customFormat="1" ht="12.75" hidden="1" customHeight="1">
      <c r="A170" s="219"/>
      <c r="B170" s="224"/>
      <c r="C170" s="235"/>
      <c r="D170" s="238"/>
      <c r="E170" s="238"/>
      <c r="F170" s="238"/>
      <c r="G170" s="242"/>
      <c r="H170" s="245" t="str">
        <f t="shared" si="6"/>
        <v/>
      </c>
      <c r="I170" s="251"/>
      <c r="J170" s="255"/>
      <c r="K170" s="259"/>
      <c r="M170" s="261" t="b">
        <f t="shared" si="7"/>
        <v>0</v>
      </c>
      <c r="N170" s="262" t="str">
        <f t="shared" si="8"/>
        <v>FALSE</v>
      </c>
      <c r="O170" s="265"/>
      <c r="P170" s="267"/>
      <c r="Q170" s="69" t="s">
        <v>1395</v>
      </c>
      <c r="R170" s="272">
        <f>SUM(S170:W170)</f>
        <v>0</v>
      </c>
      <c r="S170" s="272"/>
      <c r="T170" s="272"/>
      <c r="U170" s="272">
        <f>SUMIFS($I167:$I176,$C167:$C176,"R5当",$D167:$D176,"結婚_妊娠・出産_子育てに温かい社会づくり_機運醸成事業",$H167:$H176,1/2)</f>
        <v>0</v>
      </c>
      <c r="V170" s="272"/>
      <c r="W170" s="272"/>
      <c r="Y170" s="272">
        <f>SUM(Z170:AD170)</f>
        <v>0</v>
      </c>
      <c r="Z170" s="272"/>
      <c r="AA170" s="272"/>
      <c r="AB170" s="272">
        <f>SUMIFS($J167:$J176,$C167:$C176,"R5当",$D167:$D176,"結婚_妊娠・出産_子育てに温かい社会づくり_機運醸成事業",$H167:$H176,1/2)</f>
        <v>0</v>
      </c>
      <c r="AC170" s="272"/>
      <c r="AD170" s="272"/>
    </row>
    <row r="171" spans="1:30" s="24" customFormat="1" ht="12.75" hidden="1" customHeight="1">
      <c r="A171" s="219"/>
      <c r="B171" s="224"/>
      <c r="C171" s="231"/>
      <c r="D171" s="238"/>
      <c r="E171" s="238"/>
      <c r="F171" s="238"/>
      <c r="G171" s="242"/>
      <c r="H171" s="245" t="str">
        <f t="shared" si="6"/>
        <v/>
      </c>
      <c r="I171" s="251"/>
      <c r="J171" s="255"/>
      <c r="K171" s="259"/>
      <c r="M171" s="261" t="b">
        <f t="shared" si="7"/>
        <v>0</v>
      </c>
      <c r="N171" s="262" t="str">
        <f t="shared" si="8"/>
        <v>FALSE</v>
      </c>
      <c r="O171" s="265"/>
      <c r="P171" s="268" t="s">
        <v>5619</v>
      </c>
      <c r="Q171" s="269" t="str">
        <f>IF(COUNTIF(M167:M176,"R5当一般"),"一般コース","")</f>
        <v/>
      </c>
      <c r="R171" s="272">
        <f>SUM(S171:W171)</f>
        <v>0</v>
      </c>
      <c r="S171" s="272"/>
      <c r="T171" s="272"/>
      <c r="U171" s="272"/>
      <c r="V171" s="272">
        <f>SUMIFS($I167:$I176,$C167:$C176,"R5当",$F167:$F176,"4_1 新規に婚姻した世帯に対する住宅取得費用又は住宅賃借費用に係る支援及び引越費用等に係る支援（一般コース）")</f>
        <v>0</v>
      </c>
      <c r="W171" s="272"/>
      <c r="Y171" s="272">
        <f>SUM(Z171:AD171)</f>
        <v>0</v>
      </c>
      <c r="Z171" s="272"/>
      <c r="AA171" s="272"/>
      <c r="AB171" s="272"/>
      <c r="AC171" s="272">
        <f>SUMIFS($J167:$J176,$C167:$C176,"R5当",$F167:$F176,"4_1 新規に婚姻した世帯に対する住宅取得費用又は住宅賃借費用に係る支援及び引越費用等に係る支援（一般コース）")</f>
        <v>0</v>
      </c>
      <c r="AD171" s="272"/>
    </row>
    <row r="172" spans="1:30" s="24" customFormat="1" ht="12.75" hidden="1" customHeight="1">
      <c r="A172" s="219"/>
      <c r="B172" s="224"/>
      <c r="C172" s="232"/>
      <c r="D172" s="238"/>
      <c r="E172" s="238"/>
      <c r="F172" s="238"/>
      <c r="G172" s="242"/>
      <c r="H172" s="245" t="str">
        <f t="shared" si="6"/>
        <v/>
      </c>
      <c r="I172" s="251"/>
      <c r="J172" s="255"/>
      <c r="K172" s="259"/>
      <c r="M172" s="261" t="b">
        <f t="shared" si="7"/>
        <v>0</v>
      </c>
      <c r="N172" s="262" t="str">
        <f t="shared" si="8"/>
        <v>FALSE</v>
      </c>
      <c r="O172" s="265"/>
      <c r="P172" s="24" t="s">
        <v>4620</v>
      </c>
      <c r="R172" s="273"/>
      <c r="S172" s="273"/>
      <c r="T172" s="273"/>
      <c r="U172" s="273"/>
      <c r="V172" s="273"/>
      <c r="W172" s="273"/>
      <c r="Y172" s="273"/>
      <c r="Z172" s="273"/>
      <c r="AA172" s="273"/>
      <c r="AB172" s="273"/>
      <c r="AC172" s="273"/>
      <c r="AD172" s="273"/>
    </row>
    <row r="173" spans="1:30" s="24" customFormat="1" ht="12.75" hidden="1" customHeight="1">
      <c r="A173" s="219"/>
      <c r="B173" s="224"/>
      <c r="C173" s="232"/>
      <c r="D173" s="238"/>
      <c r="E173" s="238"/>
      <c r="F173" s="238"/>
      <c r="G173" s="242"/>
      <c r="H173" s="245" t="str">
        <f t="shared" si="6"/>
        <v/>
      </c>
      <c r="I173" s="251"/>
      <c r="J173" s="255"/>
      <c r="K173" s="259"/>
      <c r="M173" s="261" t="b">
        <f t="shared" si="7"/>
        <v>0</v>
      </c>
      <c r="N173" s="262" t="str">
        <f t="shared" si="8"/>
        <v>FALSE</v>
      </c>
      <c r="O173" s="265"/>
      <c r="P173" s="266" t="s">
        <v>6434</v>
      </c>
      <c r="Q173" s="270" t="s">
        <v>6257</v>
      </c>
      <c r="R173" s="272">
        <f>SUM(S173:W173)</f>
        <v>0</v>
      </c>
      <c r="S173" s="272">
        <f>SUMIFS($I167:$I176,$C167:$C176,"R4補",$D167:$D176,"地域結婚支援重点推進事業",$H167:$H176,3/4)</f>
        <v>0</v>
      </c>
      <c r="T173" s="272">
        <f>SUMIFS($I167:$I176,$C167:$C176,"R4補",$D167:$D176,"結婚支援コンシェルジュ事業",$H167:$H176,3/4)</f>
        <v>0</v>
      </c>
      <c r="U173" s="272"/>
      <c r="V173" s="272"/>
      <c r="W173" s="272"/>
      <c r="Y173" s="272">
        <f>SUM(Z173:AD173)</f>
        <v>0</v>
      </c>
      <c r="Z173" s="272">
        <f>SUMIFS($J167:$J176,$C167:$C176,"R4補",$D167:$D176,"地域結婚支援重点推進事業",$H167:$H176,3/4)</f>
        <v>0</v>
      </c>
      <c r="AA173" s="272">
        <f>SUMIFS($J167:$J176,$C167:$C176,"R4補",$D167:$D176,"結婚支援コンシェルジュ事業",$H167:$H176,3/4)</f>
        <v>0</v>
      </c>
      <c r="AB173" s="272"/>
      <c r="AC173" s="272"/>
      <c r="AD173" s="272"/>
    </row>
    <row r="174" spans="1:30" s="24" customFormat="1" ht="12.75" hidden="1" customHeight="1">
      <c r="A174" s="219"/>
      <c r="B174" s="224"/>
      <c r="C174" s="232"/>
      <c r="D174" s="238"/>
      <c r="E174" s="238"/>
      <c r="F174" s="238"/>
      <c r="G174" s="242"/>
      <c r="H174" s="245" t="str">
        <f t="shared" si="6"/>
        <v/>
      </c>
      <c r="I174" s="251"/>
      <c r="J174" s="255"/>
      <c r="K174" s="259"/>
      <c r="M174" s="261" t="b">
        <f t="shared" si="7"/>
        <v>0</v>
      </c>
      <c r="N174" s="262" t="str">
        <f t="shared" si="8"/>
        <v>FALSE</v>
      </c>
      <c r="O174" s="265"/>
      <c r="P174" s="266"/>
      <c r="Q174" s="69" t="s">
        <v>7274</v>
      </c>
      <c r="R174" s="272">
        <f>SUM(S174:W174)</f>
        <v>0</v>
      </c>
      <c r="S174" s="272">
        <f>SUMIFS($I167:$I176,$C167:$C176,"R4補",$D167:$D176,"地域結婚支援重点推進事業",$H167:$H176,2/3)</f>
        <v>0</v>
      </c>
      <c r="T174" s="272"/>
      <c r="U174" s="272">
        <f>SUMIFS($I167:$I176,$C167:$C176,"R4補",$D167:$D176,"結婚_妊娠・出産_子育てに温かい社会づくり_機運醸成事業",$H167:$H176,2/3)</f>
        <v>0</v>
      </c>
      <c r="V174" s="272"/>
      <c r="W174" s="272"/>
      <c r="Y174" s="272">
        <f>SUM(Z174:AD174)</f>
        <v>0</v>
      </c>
      <c r="Z174" s="272">
        <f>SUMIFS($J167:$J176,$C167:$C176,"R4補",$D167:$D176,"地域結婚支援重点推進事業",$H167:$H176,2/3)</f>
        <v>0</v>
      </c>
      <c r="AA174" s="272"/>
      <c r="AB174" s="272">
        <f>SUMIFS($J167:$J176,$C167:$C176,"R4補",$D167:$D176,"結婚_妊娠・出産_子育てに温かい社会づくり_機運醸成事業",$H167:$H176,2/3)</f>
        <v>0</v>
      </c>
      <c r="AC174" s="272"/>
      <c r="AD174" s="272"/>
    </row>
    <row r="175" spans="1:30" s="24" customFormat="1" ht="12.75" hidden="1" customHeight="1">
      <c r="A175" s="219"/>
      <c r="B175" s="224"/>
      <c r="C175" s="232"/>
      <c r="D175" s="238"/>
      <c r="E175" s="238"/>
      <c r="F175" s="238"/>
      <c r="G175" s="242"/>
      <c r="H175" s="245" t="str">
        <f t="shared" si="6"/>
        <v/>
      </c>
      <c r="I175" s="251"/>
      <c r="J175" s="255"/>
      <c r="K175" s="259"/>
      <c r="M175" s="261" t="b">
        <f t="shared" si="7"/>
        <v>0</v>
      </c>
      <c r="N175" s="262" t="str">
        <f t="shared" si="8"/>
        <v>FALSE</v>
      </c>
      <c r="O175" s="265"/>
      <c r="P175" s="266"/>
      <c r="Q175" s="69" t="s">
        <v>1395</v>
      </c>
      <c r="R175" s="272">
        <f>SUM(S175:W175)</f>
        <v>0</v>
      </c>
      <c r="S175" s="272"/>
      <c r="T175" s="272"/>
      <c r="U175" s="272">
        <f>SUMIFS($I167:$I176,$C167:$C176,"R4補",$D167:$D176,"結婚_妊娠・出産_子育てに温かい社会づくり_機運醸成事業",$H167:$H176,1/2)</f>
        <v>0</v>
      </c>
      <c r="V175" s="272"/>
      <c r="W175" s="272"/>
      <c r="Y175" s="272">
        <f>SUM(Z175:AD175)</f>
        <v>0</v>
      </c>
      <c r="Z175" s="272"/>
      <c r="AA175" s="272"/>
      <c r="AB175" s="272">
        <f>SUMIFS($J167:$J176,$C167:$C176,"R4補",$D167:$D176,"結婚_妊娠・出産_子育てに温かい社会づくり_機運醸成事業",$H167:$H176,1/2)</f>
        <v>0</v>
      </c>
      <c r="AC175" s="272"/>
      <c r="AD175" s="272"/>
    </row>
    <row r="176" spans="1:30" s="24" customFormat="1" ht="12.75" hidden="1" customHeight="1">
      <c r="A176" s="220"/>
      <c r="B176" s="225"/>
      <c r="C176" s="234"/>
      <c r="D176" s="239"/>
      <c r="E176" s="239"/>
      <c r="F176" s="239"/>
      <c r="G176" s="243"/>
      <c r="H176" s="246" t="str">
        <f t="shared" si="6"/>
        <v/>
      </c>
      <c r="I176" s="252"/>
      <c r="J176" s="256"/>
      <c r="K176" s="259"/>
      <c r="M176" s="261" t="b">
        <f t="shared" si="7"/>
        <v>0</v>
      </c>
      <c r="N176" s="262" t="str">
        <f t="shared" si="8"/>
        <v>FALSE</v>
      </c>
      <c r="O176" s="265"/>
      <c r="P176" s="268" t="s">
        <v>5619</v>
      </c>
      <c r="Q176" s="270" t="str">
        <f>IF(COUNTIF(M167:M176,"R4補一般"),"一般コース",IF(COUNTIF(M167:M176,"R4補連携"),"連携コース",""))</f>
        <v/>
      </c>
      <c r="R176" s="272">
        <f>SUM(S176:W176)</f>
        <v>0</v>
      </c>
      <c r="S176" s="272"/>
      <c r="T176" s="272"/>
      <c r="U176" s="272"/>
      <c r="V176" s="272">
        <f>SUMIFS($I167:$I176,$C167:$C176,"R4補",$F167:$F176,"4_1 新規に婚姻した世帯に対する住宅取得費用又は住宅賃借費用に係る支援及び引越費用等に係る支援（一般コース）")</f>
        <v>0</v>
      </c>
      <c r="W176" s="272">
        <f>SUMIFS($I167:$I176,$C167:$C176,"R4補",$F167:$F176,"4_2 新規に婚姻した世帯に対する住宅取得費用又は住宅賃借費用に係る支援及び引越費用等に係る支援（都道府県主導型コース）")</f>
        <v>0</v>
      </c>
      <c r="Y176" s="272">
        <f>SUM(Z176:AD176)</f>
        <v>0</v>
      </c>
      <c r="Z176" s="272"/>
      <c r="AA176" s="272"/>
      <c r="AB176" s="272"/>
      <c r="AC176" s="272">
        <f>SUMIFS($J167:$J176,$C167:$C176,"R4補",$F167:$F176,"4_1 新規に婚姻した世帯に対する住宅取得費用又は住宅賃借費用に係る支援及び引越費用等に係る支援（一般コース）")</f>
        <v>0</v>
      </c>
      <c r="AD176" s="272">
        <f>SUMIFS($J167:$J176,$C167:$C176,"R4補",$F167:$F176,"4_2 新規に婚姻した世帯に対する住宅取得費用又は住宅賃借費用に係る支援及び引越費用等に係る支援（都道府県主導型コース）")</f>
        <v>0</v>
      </c>
    </row>
    <row r="177" spans="1:30" s="24" customFormat="1" ht="12.75" hidden="1" customHeight="1">
      <c r="A177" s="218"/>
      <c r="B177" s="223"/>
      <c r="C177" s="230"/>
      <c r="D177" s="237"/>
      <c r="E177" s="237"/>
      <c r="F177" s="237"/>
      <c r="G177" s="241"/>
      <c r="H177" s="247" t="str">
        <f t="shared" si="6"/>
        <v/>
      </c>
      <c r="I177" s="250"/>
      <c r="J177" s="254"/>
      <c r="K177" s="259"/>
      <c r="M177" s="261" t="b">
        <f t="shared" si="7"/>
        <v>0</v>
      </c>
      <c r="N177" s="262" t="str">
        <f t="shared" si="8"/>
        <v>FALSE</v>
      </c>
      <c r="O177" s="265"/>
    </row>
    <row r="178" spans="1:30" s="24" customFormat="1" ht="12.75" hidden="1" customHeight="1">
      <c r="A178" s="219"/>
      <c r="B178" s="224"/>
      <c r="C178" s="231"/>
      <c r="D178" s="238"/>
      <c r="E178" s="238"/>
      <c r="F178" s="238"/>
      <c r="G178" s="242"/>
      <c r="H178" s="245" t="str">
        <f t="shared" si="6"/>
        <v/>
      </c>
      <c r="I178" s="251"/>
      <c r="J178" s="255"/>
      <c r="K178" s="259"/>
      <c r="M178" s="261" t="b">
        <f t="shared" si="7"/>
        <v>0</v>
      </c>
      <c r="N178" s="262" t="str">
        <f t="shared" si="8"/>
        <v>FALSE</v>
      </c>
      <c r="O178" s="265"/>
      <c r="P178" s="23" t="s">
        <v>401</v>
      </c>
      <c r="R178" s="271" t="s">
        <v>7278</v>
      </c>
      <c r="S178" s="268" t="s">
        <v>7279</v>
      </c>
      <c r="T178" s="268" t="s">
        <v>5411</v>
      </c>
      <c r="U178" s="268" t="s">
        <v>3719</v>
      </c>
      <c r="V178" s="268" t="s">
        <v>160</v>
      </c>
      <c r="W178" s="268" t="s">
        <v>7094</v>
      </c>
      <c r="Y178" s="271" t="s">
        <v>7289</v>
      </c>
      <c r="Z178" s="268" t="s">
        <v>7279</v>
      </c>
      <c r="AA178" s="268" t="s">
        <v>5411</v>
      </c>
      <c r="AB178" s="268" t="s">
        <v>3719</v>
      </c>
      <c r="AC178" s="268" t="s">
        <v>160</v>
      </c>
      <c r="AD178" s="268" t="s">
        <v>7094</v>
      </c>
    </row>
    <row r="179" spans="1:30" s="24" customFormat="1" ht="12.75" hidden="1" customHeight="1">
      <c r="A179" s="219"/>
      <c r="B179" s="224"/>
      <c r="C179" s="232"/>
      <c r="D179" s="238"/>
      <c r="E179" s="238"/>
      <c r="F179" s="238"/>
      <c r="G179" s="242"/>
      <c r="H179" s="245" t="str">
        <f t="shared" si="6"/>
        <v/>
      </c>
      <c r="I179" s="251"/>
      <c r="J179" s="255"/>
      <c r="K179" s="259"/>
      <c r="M179" s="261" t="b">
        <f t="shared" si="7"/>
        <v>0</v>
      </c>
      <c r="N179" s="262" t="str">
        <f t="shared" si="8"/>
        <v>FALSE</v>
      </c>
      <c r="O179" s="265"/>
      <c r="P179" s="266" t="s">
        <v>6434</v>
      </c>
      <c r="Q179" s="69" t="s">
        <v>7274</v>
      </c>
      <c r="R179" s="272">
        <f>SUM(S179:W179)</f>
        <v>0</v>
      </c>
      <c r="S179" s="272">
        <f>SUMIFS($I177:$I186,$C177:$C186,"R5当",$D177:$D186,"地域結婚支援重点推進事業",$H177:$H186,2/3)</f>
        <v>0</v>
      </c>
      <c r="T179" s="272"/>
      <c r="U179" s="272"/>
      <c r="V179" s="272"/>
      <c r="W179" s="272"/>
      <c r="Y179" s="272">
        <f>SUM(Z179:AD179)</f>
        <v>0</v>
      </c>
      <c r="Z179" s="272">
        <f>SUMIFS($J177:$J186,$C177:$C186,"R5当",$D177:$D186,"地域結婚支援重点推進事業",$H177:$H186,2/3)</f>
        <v>0</v>
      </c>
      <c r="AA179" s="272"/>
      <c r="AB179" s="272"/>
      <c r="AC179" s="272"/>
      <c r="AD179" s="272"/>
    </row>
    <row r="180" spans="1:30" s="24" customFormat="1" ht="12.75" hidden="1" customHeight="1">
      <c r="A180" s="219"/>
      <c r="B180" s="224"/>
      <c r="C180" s="235"/>
      <c r="D180" s="238"/>
      <c r="E180" s="238"/>
      <c r="F180" s="238"/>
      <c r="G180" s="242"/>
      <c r="H180" s="245" t="str">
        <f t="shared" si="6"/>
        <v/>
      </c>
      <c r="I180" s="251"/>
      <c r="J180" s="255"/>
      <c r="K180" s="259"/>
      <c r="M180" s="261" t="b">
        <f t="shared" si="7"/>
        <v>0</v>
      </c>
      <c r="N180" s="262" t="str">
        <f t="shared" si="8"/>
        <v>FALSE</v>
      </c>
      <c r="O180" s="265"/>
      <c r="P180" s="267"/>
      <c r="Q180" s="69" t="s">
        <v>1395</v>
      </c>
      <c r="R180" s="272">
        <f>SUM(S180:W180)</f>
        <v>0</v>
      </c>
      <c r="S180" s="272"/>
      <c r="T180" s="272"/>
      <c r="U180" s="272">
        <f>SUMIFS($I177:$I186,$C177:$C186,"R5当",$D177:$D186,"結婚_妊娠・出産_子育てに温かい社会づくり_機運醸成事業",$H177:$H186,1/2)</f>
        <v>0</v>
      </c>
      <c r="V180" s="272"/>
      <c r="W180" s="272"/>
      <c r="Y180" s="272">
        <f>SUM(Z180:AD180)</f>
        <v>0</v>
      </c>
      <c r="Z180" s="272"/>
      <c r="AA180" s="272"/>
      <c r="AB180" s="272">
        <f>SUMIFS($J177:$J186,$C177:$C186,"R5当",$D177:$D186,"結婚_妊娠・出産_子育てに温かい社会づくり_機運醸成事業",$H177:$H186,1/2)</f>
        <v>0</v>
      </c>
      <c r="AC180" s="272"/>
      <c r="AD180" s="272"/>
    </row>
    <row r="181" spans="1:30" s="24" customFormat="1" ht="12.75" hidden="1" customHeight="1">
      <c r="A181" s="219"/>
      <c r="B181" s="224"/>
      <c r="C181" s="231"/>
      <c r="D181" s="238"/>
      <c r="E181" s="238"/>
      <c r="F181" s="238"/>
      <c r="G181" s="242"/>
      <c r="H181" s="245" t="str">
        <f t="shared" si="6"/>
        <v/>
      </c>
      <c r="I181" s="251"/>
      <c r="J181" s="255"/>
      <c r="K181" s="259"/>
      <c r="M181" s="261" t="b">
        <f t="shared" si="7"/>
        <v>0</v>
      </c>
      <c r="N181" s="262" t="str">
        <f t="shared" si="8"/>
        <v>FALSE</v>
      </c>
      <c r="O181" s="265"/>
      <c r="P181" s="268" t="s">
        <v>5619</v>
      </c>
      <c r="Q181" s="269" t="str">
        <f>IF(COUNTIF(M177:M186,"R5当一般"),"一般コース","")</f>
        <v/>
      </c>
      <c r="R181" s="272">
        <f>SUM(S181:W181)</f>
        <v>0</v>
      </c>
      <c r="S181" s="272"/>
      <c r="T181" s="272"/>
      <c r="U181" s="272"/>
      <c r="V181" s="272">
        <f>SUMIFS($I177:$I186,$C177:$C186,"R5当",$F177:$F186,"4_1 新規に婚姻した世帯に対する住宅取得費用又は住宅賃借費用に係る支援及び引越費用等に係る支援（一般コース）")</f>
        <v>0</v>
      </c>
      <c r="W181" s="272"/>
      <c r="Y181" s="272">
        <f>SUM(Z181:AD181)</f>
        <v>0</v>
      </c>
      <c r="Z181" s="272"/>
      <c r="AA181" s="272"/>
      <c r="AB181" s="272"/>
      <c r="AC181" s="272">
        <f>SUMIFS($J177:$J186,$C177:$C186,"R5当",$F177:$F186,"4_1 新規に婚姻した世帯に対する住宅取得費用又は住宅賃借費用に係る支援及び引越費用等に係る支援（一般コース）")</f>
        <v>0</v>
      </c>
      <c r="AD181" s="272"/>
    </row>
    <row r="182" spans="1:30" s="24" customFormat="1" ht="12.75" hidden="1" customHeight="1">
      <c r="A182" s="219"/>
      <c r="B182" s="224"/>
      <c r="C182" s="232"/>
      <c r="D182" s="238"/>
      <c r="E182" s="238"/>
      <c r="F182" s="238"/>
      <c r="G182" s="242"/>
      <c r="H182" s="245" t="str">
        <f t="shared" si="6"/>
        <v/>
      </c>
      <c r="I182" s="251"/>
      <c r="J182" s="255"/>
      <c r="K182" s="259"/>
      <c r="M182" s="261" t="b">
        <f t="shared" si="7"/>
        <v>0</v>
      </c>
      <c r="N182" s="262" t="str">
        <f t="shared" si="8"/>
        <v>FALSE</v>
      </c>
      <c r="O182" s="265"/>
      <c r="P182" s="24" t="s">
        <v>4620</v>
      </c>
      <c r="R182" s="273"/>
      <c r="S182" s="273"/>
      <c r="T182" s="273"/>
      <c r="U182" s="273"/>
      <c r="V182" s="273"/>
      <c r="W182" s="273"/>
      <c r="Y182" s="273"/>
      <c r="Z182" s="273"/>
      <c r="AA182" s="273"/>
      <c r="AB182" s="273"/>
      <c r="AC182" s="273"/>
      <c r="AD182" s="273"/>
    </row>
    <row r="183" spans="1:30" s="24" customFormat="1" ht="12.75" hidden="1" customHeight="1">
      <c r="A183" s="219"/>
      <c r="B183" s="224"/>
      <c r="C183" s="232"/>
      <c r="D183" s="238"/>
      <c r="E183" s="238"/>
      <c r="F183" s="238"/>
      <c r="G183" s="242"/>
      <c r="H183" s="245" t="str">
        <f t="shared" si="6"/>
        <v/>
      </c>
      <c r="I183" s="251"/>
      <c r="J183" s="255"/>
      <c r="K183" s="259"/>
      <c r="M183" s="261" t="b">
        <f t="shared" si="7"/>
        <v>0</v>
      </c>
      <c r="N183" s="262" t="str">
        <f t="shared" si="8"/>
        <v>FALSE</v>
      </c>
      <c r="O183" s="265"/>
      <c r="P183" s="266" t="s">
        <v>6434</v>
      </c>
      <c r="Q183" s="270" t="s">
        <v>6257</v>
      </c>
      <c r="R183" s="272">
        <f>SUM(S183:W183)</f>
        <v>0</v>
      </c>
      <c r="S183" s="272">
        <f>SUMIFS($I177:$I186,$C177:$C186,"R4補",$D177:$D186,"地域結婚支援重点推進事業",$H177:$H186,3/4)</f>
        <v>0</v>
      </c>
      <c r="T183" s="272">
        <f>SUMIFS($I177:$I186,$C177:$C186,"R4補",$D177:$D186,"結婚支援コンシェルジュ事業",$H177:$H186,3/4)</f>
        <v>0</v>
      </c>
      <c r="U183" s="272"/>
      <c r="V183" s="272"/>
      <c r="W183" s="272"/>
      <c r="Y183" s="272">
        <f>SUM(Z183:AD183)</f>
        <v>0</v>
      </c>
      <c r="Z183" s="272">
        <f>SUMIFS($J177:$J186,$C177:$C186,"R4補",$D177:$D186,"地域結婚支援重点推進事業",$H177:$H186,3/4)</f>
        <v>0</v>
      </c>
      <c r="AA183" s="272">
        <f>SUMIFS($J177:$J186,$C177:$C186,"R4補",$D177:$D186,"結婚支援コンシェルジュ事業",$H177:$H186,3/4)</f>
        <v>0</v>
      </c>
      <c r="AB183" s="272"/>
      <c r="AC183" s="272"/>
      <c r="AD183" s="272"/>
    </row>
    <row r="184" spans="1:30" s="24" customFormat="1" ht="12.75" hidden="1" customHeight="1">
      <c r="A184" s="219"/>
      <c r="B184" s="224"/>
      <c r="C184" s="232"/>
      <c r="D184" s="238"/>
      <c r="E184" s="238"/>
      <c r="F184" s="238"/>
      <c r="G184" s="242"/>
      <c r="H184" s="245" t="str">
        <f t="shared" si="6"/>
        <v/>
      </c>
      <c r="I184" s="251"/>
      <c r="J184" s="255"/>
      <c r="K184" s="259"/>
      <c r="M184" s="261" t="b">
        <f t="shared" si="7"/>
        <v>0</v>
      </c>
      <c r="N184" s="262" t="str">
        <f t="shared" si="8"/>
        <v>FALSE</v>
      </c>
      <c r="O184" s="265"/>
      <c r="P184" s="266"/>
      <c r="Q184" s="69" t="s">
        <v>7274</v>
      </c>
      <c r="R184" s="272">
        <f>SUM(S184:W184)</f>
        <v>0</v>
      </c>
      <c r="S184" s="272">
        <f>SUMIFS($I177:$I186,$C177:$C186,"R4補",$D177:$D186,"地域結婚支援重点推進事業",$H177:$H186,2/3)</f>
        <v>0</v>
      </c>
      <c r="T184" s="272"/>
      <c r="U184" s="272">
        <f>SUMIFS($I177:$I186,$C177:$C186,"R4補",$D177:$D186,"結婚_妊娠・出産_子育てに温かい社会づくり_機運醸成事業",$H177:$H186,2/3)</f>
        <v>0</v>
      </c>
      <c r="V184" s="272"/>
      <c r="W184" s="272"/>
      <c r="Y184" s="272">
        <f>SUM(Z184:AD184)</f>
        <v>0</v>
      </c>
      <c r="Z184" s="272">
        <f>SUMIFS($J177:$J186,$C177:$C186,"R4補",$D177:$D186,"地域結婚支援重点推進事業",$H177:$H186,2/3)</f>
        <v>0</v>
      </c>
      <c r="AA184" s="272"/>
      <c r="AB184" s="272">
        <f>SUMIFS($J177:$J186,$C177:$C186,"R4補",$D177:$D186,"結婚_妊娠・出産_子育てに温かい社会づくり_機運醸成事業",$H177:$H186,2/3)</f>
        <v>0</v>
      </c>
      <c r="AC184" s="272"/>
      <c r="AD184" s="272"/>
    </row>
    <row r="185" spans="1:30" s="24" customFormat="1" ht="12.75" hidden="1" customHeight="1">
      <c r="A185" s="219"/>
      <c r="B185" s="224"/>
      <c r="C185" s="232"/>
      <c r="D185" s="238"/>
      <c r="E185" s="238"/>
      <c r="F185" s="238"/>
      <c r="G185" s="242"/>
      <c r="H185" s="245" t="str">
        <f t="shared" si="6"/>
        <v/>
      </c>
      <c r="I185" s="251"/>
      <c r="J185" s="255"/>
      <c r="K185" s="259"/>
      <c r="M185" s="261" t="b">
        <f t="shared" si="7"/>
        <v>0</v>
      </c>
      <c r="N185" s="262" t="str">
        <f t="shared" si="8"/>
        <v>FALSE</v>
      </c>
      <c r="O185" s="265"/>
      <c r="P185" s="266"/>
      <c r="Q185" s="69" t="s">
        <v>1395</v>
      </c>
      <c r="R185" s="272">
        <f>SUM(S185:W185)</f>
        <v>0</v>
      </c>
      <c r="S185" s="272"/>
      <c r="T185" s="272"/>
      <c r="U185" s="272">
        <f>SUMIFS($I177:$I186,$C177:$C186,"R4補",$D177:$D186,"結婚_妊娠・出産_子育てに温かい社会づくり_機運醸成事業",$H177:$H186,1/2)</f>
        <v>0</v>
      </c>
      <c r="V185" s="272"/>
      <c r="W185" s="272"/>
      <c r="Y185" s="272">
        <f>SUM(Z185:AD185)</f>
        <v>0</v>
      </c>
      <c r="Z185" s="272"/>
      <c r="AA185" s="272"/>
      <c r="AB185" s="272">
        <f>SUMIFS($J177:$J186,$C177:$C186,"R4補",$D177:$D186,"結婚_妊娠・出産_子育てに温かい社会づくり_機運醸成事業",$H177:$H186,1/2)</f>
        <v>0</v>
      </c>
      <c r="AC185" s="272"/>
      <c r="AD185" s="272"/>
    </row>
    <row r="186" spans="1:30" s="24" customFormat="1" ht="12.75" hidden="1" customHeight="1">
      <c r="A186" s="220"/>
      <c r="B186" s="225"/>
      <c r="C186" s="234"/>
      <c r="D186" s="239"/>
      <c r="E186" s="239"/>
      <c r="F186" s="239"/>
      <c r="G186" s="243"/>
      <c r="H186" s="246" t="str">
        <f t="shared" si="6"/>
        <v/>
      </c>
      <c r="I186" s="252"/>
      <c r="J186" s="256"/>
      <c r="K186" s="259"/>
      <c r="M186" s="261" t="b">
        <f t="shared" si="7"/>
        <v>0</v>
      </c>
      <c r="N186" s="262" t="str">
        <f t="shared" si="8"/>
        <v>FALSE</v>
      </c>
      <c r="O186" s="265"/>
      <c r="P186" s="268" t="s">
        <v>5619</v>
      </c>
      <c r="Q186" s="270" t="str">
        <f>IF(COUNTIF(M177:M186,"R4補一般"),"一般コース",IF(COUNTIF(M177:M186,"R4補連携"),"連携コース",""))</f>
        <v/>
      </c>
      <c r="R186" s="272">
        <f>SUM(S186:W186)</f>
        <v>0</v>
      </c>
      <c r="S186" s="272"/>
      <c r="T186" s="272"/>
      <c r="U186" s="272"/>
      <c r="V186" s="272">
        <f>SUMIFS($I177:$I186,$C177:$C186,"R4補",$F177:$F186,"4_1 新規に婚姻した世帯に対する住宅取得費用又は住宅賃借費用に係る支援及び引越費用等に係る支援（一般コース）")</f>
        <v>0</v>
      </c>
      <c r="W186" s="272">
        <f>SUMIFS($I177:$I186,$C177:$C186,"R4補",$F177:$F186,"4_2 新規に婚姻した世帯に対する住宅取得費用又は住宅賃借費用に係る支援及び引越費用等に係る支援（都道府県主導型コース）")</f>
        <v>0</v>
      </c>
      <c r="Y186" s="272">
        <f>SUM(Z186:AD186)</f>
        <v>0</v>
      </c>
      <c r="Z186" s="272"/>
      <c r="AA186" s="272"/>
      <c r="AB186" s="272"/>
      <c r="AC186" s="272">
        <f>SUMIFS($J177:$J186,$C177:$C186,"R4補",$F177:$F186,"4_1 新規に婚姻した世帯に対する住宅取得費用又は住宅賃借費用に係る支援及び引越費用等に係る支援（一般コース）")</f>
        <v>0</v>
      </c>
      <c r="AD186" s="272">
        <f>SUMIFS($J177:$J186,$C177:$C186,"R4補",$F177:$F186,"4_2 新規に婚姻した世帯に対する住宅取得費用又は住宅賃借費用に係る支援及び引越費用等に係る支援（都道府県主導型コース）")</f>
        <v>0</v>
      </c>
    </row>
    <row r="187" spans="1:30" s="24" customFormat="1" ht="12.75" hidden="1" customHeight="1">
      <c r="A187" s="218"/>
      <c r="B187" s="223"/>
      <c r="C187" s="230"/>
      <c r="D187" s="237"/>
      <c r="E187" s="237"/>
      <c r="F187" s="237"/>
      <c r="G187" s="241"/>
      <c r="H187" s="247" t="str">
        <f t="shared" si="6"/>
        <v/>
      </c>
      <c r="I187" s="250"/>
      <c r="J187" s="254"/>
      <c r="K187" s="259"/>
      <c r="M187" s="261" t="b">
        <f t="shared" si="7"/>
        <v>0</v>
      </c>
      <c r="N187" s="262" t="str">
        <f t="shared" si="8"/>
        <v>FALSE</v>
      </c>
      <c r="O187" s="265"/>
    </row>
    <row r="188" spans="1:30" s="24" customFormat="1" ht="12.75" hidden="1" customHeight="1">
      <c r="A188" s="219"/>
      <c r="B188" s="224"/>
      <c r="C188" s="231"/>
      <c r="D188" s="238"/>
      <c r="E188" s="238"/>
      <c r="F188" s="238"/>
      <c r="G188" s="242"/>
      <c r="H188" s="245" t="str">
        <f t="shared" si="6"/>
        <v/>
      </c>
      <c r="I188" s="251"/>
      <c r="J188" s="255"/>
      <c r="K188" s="259"/>
      <c r="M188" s="261" t="b">
        <f t="shared" si="7"/>
        <v>0</v>
      </c>
      <c r="N188" s="262" t="str">
        <f t="shared" si="8"/>
        <v>FALSE</v>
      </c>
      <c r="O188" s="265"/>
      <c r="P188" s="23" t="s">
        <v>401</v>
      </c>
      <c r="R188" s="271" t="s">
        <v>7278</v>
      </c>
      <c r="S188" s="268" t="s">
        <v>7279</v>
      </c>
      <c r="T188" s="268" t="s">
        <v>5411</v>
      </c>
      <c r="U188" s="268" t="s">
        <v>3719</v>
      </c>
      <c r="V188" s="268" t="s">
        <v>160</v>
      </c>
      <c r="W188" s="268" t="s">
        <v>7094</v>
      </c>
      <c r="Y188" s="271" t="s">
        <v>7289</v>
      </c>
      <c r="Z188" s="268" t="s">
        <v>7279</v>
      </c>
      <c r="AA188" s="268" t="s">
        <v>5411</v>
      </c>
      <c r="AB188" s="268" t="s">
        <v>3719</v>
      </c>
      <c r="AC188" s="268" t="s">
        <v>160</v>
      </c>
      <c r="AD188" s="268" t="s">
        <v>7094</v>
      </c>
    </row>
    <row r="189" spans="1:30" s="24" customFormat="1" ht="12.75" hidden="1" customHeight="1">
      <c r="A189" s="219"/>
      <c r="B189" s="224"/>
      <c r="C189" s="232"/>
      <c r="D189" s="238"/>
      <c r="E189" s="238"/>
      <c r="F189" s="238"/>
      <c r="G189" s="242"/>
      <c r="H189" s="245" t="str">
        <f t="shared" si="6"/>
        <v/>
      </c>
      <c r="I189" s="251"/>
      <c r="J189" s="255"/>
      <c r="K189" s="259"/>
      <c r="M189" s="261" t="b">
        <f t="shared" si="7"/>
        <v>0</v>
      </c>
      <c r="N189" s="262" t="str">
        <f t="shared" si="8"/>
        <v>FALSE</v>
      </c>
      <c r="O189" s="265"/>
      <c r="P189" s="266" t="s">
        <v>6434</v>
      </c>
      <c r="Q189" s="69" t="s">
        <v>7274</v>
      </c>
      <c r="R189" s="272">
        <f>SUM(S189:W189)</f>
        <v>0</v>
      </c>
      <c r="S189" s="272">
        <f>SUMIFS($I187:$I196,$C187:$C196,"R5当",$D187:$D196,"地域結婚支援重点推進事業",$H187:$H196,2/3)</f>
        <v>0</v>
      </c>
      <c r="T189" s="272"/>
      <c r="U189" s="272"/>
      <c r="V189" s="272"/>
      <c r="W189" s="272"/>
      <c r="Y189" s="272">
        <f>SUM(Z189:AD189)</f>
        <v>0</v>
      </c>
      <c r="Z189" s="272">
        <f>SUMIFS($J187:$J196,$C187:$C196,"R5当",$D187:$D196,"地域結婚支援重点推進事業",$H187:$H196,2/3)</f>
        <v>0</v>
      </c>
      <c r="AA189" s="272"/>
      <c r="AB189" s="272"/>
      <c r="AC189" s="272"/>
      <c r="AD189" s="272"/>
    </row>
    <row r="190" spans="1:30" s="24" customFormat="1" ht="12.75" hidden="1" customHeight="1">
      <c r="A190" s="219"/>
      <c r="B190" s="224"/>
      <c r="C190" s="235"/>
      <c r="D190" s="238"/>
      <c r="E190" s="238"/>
      <c r="F190" s="238"/>
      <c r="G190" s="242"/>
      <c r="H190" s="245" t="str">
        <f t="shared" si="6"/>
        <v/>
      </c>
      <c r="I190" s="251"/>
      <c r="J190" s="255"/>
      <c r="K190" s="259"/>
      <c r="M190" s="261" t="b">
        <f t="shared" si="7"/>
        <v>0</v>
      </c>
      <c r="N190" s="262" t="str">
        <f t="shared" si="8"/>
        <v>FALSE</v>
      </c>
      <c r="O190" s="265"/>
      <c r="P190" s="267"/>
      <c r="Q190" s="69" t="s">
        <v>1395</v>
      </c>
      <c r="R190" s="272">
        <f>SUM(S190:W190)</f>
        <v>0</v>
      </c>
      <c r="S190" s="272"/>
      <c r="T190" s="272"/>
      <c r="U190" s="272">
        <f>SUMIFS($I187:$I196,$C187:$C196,"R5当",$D187:$D196,"結婚_妊娠・出産_子育てに温かい社会づくり_機運醸成事業",$H187:$H196,1/2)</f>
        <v>0</v>
      </c>
      <c r="V190" s="272"/>
      <c r="W190" s="272"/>
      <c r="Y190" s="272">
        <f>SUM(Z190:AD190)</f>
        <v>0</v>
      </c>
      <c r="Z190" s="272"/>
      <c r="AA190" s="272"/>
      <c r="AB190" s="272">
        <f>SUMIFS($J187:$J196,$C187:$C196,"R5当",$D187:$D196,"結婚_妊娠・出産_子育てに温かい社会づくり_機運醸成事業",$H187:$H196,1/2)</f>
        <v>0</v>
      </c>
      <c r="AC190" s="272"/>
      <c r="AD190" s="272"/>
    </row>
    <row r="191" spans="1:30" s="24" customFormat="1" ht="12.75" hidden="1" customHeight="1">
      <c r="A191" s="219"/>
      <c r="B191" s="224"/>
      <c r="C191" s="231"/>
      <c r="D191" s="238"/>
      <c r="E191" s="238"/>
      <c r="F191" s="238"/>
      <c r="G191" s="242"/>
      <c r="H191" s="245" t="str">
        <f t="shared" si="6"/>
        <v/>
      </c>
      <c r="I191" s="251"/>
      <c r="J191" s="255"/>
      <c r="K191" s="259"/>
      <c r="M191" s="261" t="b">
        <f t="shared" si="7"/>
        <v>0</v>
      </c>
      <c r="N191" s="262" t="str">
        <f t="shared" si="8"/>
        <v>FALSE</v>
      </c>
      <c r="O191" s="265"/>
      <c r="P191" s="268" t="s">
        <v>5619</v>
      </c>
      <c r="Q191" s="269" t="str">
        <f>IF(COUNTIF(M187:M196,"R5当一般"),"一般コース","")</f>
        <v/>
      </c>
      <c r="R191" s="272">
        <f>SUM(S191:W191)</f>
        <v>0</v>
      </c>
      <c r="S191" s="272"/>
      <c r="T191" s="272"/>
      <c r="U191" s="272"/>
      <c r="V191" s="272">
        <f>SUMIFS($I187:$I196,$C187:$C196,"R5当",$F187:$F196,"4_1 新規に婚姻した世帯に対する住宅取得費用又は住宅賃借費用に係る支援及び引越費用等に係る支援（一般コース）")</f>
        <v>0</v>
      </c>
      <c r="W191" s="272"/>
      <c r="Y191" s="272">
        <f>SUM(Z191:AD191)</f>
        <v>0</v>
      </c>
      <c r="Z191" s="272"/>
      <c r="AA191" s="272"/>
      <c r="AB191" s="272"/>
      <c r="AC191" s="272">
        <f>SUMIFS($J187:$J196,$C187:$C196,"R5当",$F187:$F196,"4_1 新規に婚姻した世帯に対する住宅取得費用又は住宅賃借費用に係る支援及び引越費用等に係る支援（一般コース）")</f>
        <v>0</v>
      </c>
      <c r="AD191" s="272"/>
    </row>
    <row r="192" spans="1:30" s="24" customFormat="1" ht="12.75" hidden="1" customHeight="1">
      <c r="A192" s="219"/>
      <c r="B192" s="224"/>
      <c r="C192" s="232"/>
      <c r="D192" s="238"/>
      <c r="E192" s="238"/>
      <c r="F192" s="238"/>
      <c r="G192" s="242"/>
      <c r="H192" s="245" t="str">
        <f t="shared" si="6"/>
        <v/>
      </c>
      <c r="I192" s="251"/>
      <c r="J192" s="255"/>
      <c r="K192" s="259"/>
      <c r="M192" s="261" t="b">
        <f t="shared" si="7"/>
        <v>0</v>
      </c>
      <c r="N192" s="262" t="str">
        <f t="shared" si="8"/>
        <v>FALSE</v>
      </c>
      <c r="O192" s="265"/>
      <c r="P192" s="24" t="s">
        <v>4620</v>
      </c>
      <c r="R192" s="273"/>
      <c r="S192" s="273"/>
      <c r="T192" s="273"/>
      <c r="U192" s="273"/>
      <c r="V192" s="273"/>
      <c r="W192" s="273"/>
      <c r="Y192" s="273"/>
      <c r="Z192" s="273"/>
      <c r="AA192" s="273"/>
      <c r="AB192" s="273"/>
      <c r="AC192" s="273"/>
      <c r="AD192" s="273"/>
    </row>
    <row r="193" spans="1:30" s="24" customFormat="1" ht="12.75" hidden="1" customHeight="1">
      <c r="A193" s="219"/>
      <c r="B193" s="224"/>
      <c r="C193" s="232"/>
      <c r="D193" s="238"/>
      <c r="E193" s="238"/>
      <c r="F193" s="238"/>
      <c r="G193" s="242"/>
      <c r="H193" s="245" t="str">
        <f t="shared" si="6"/>
        <v/>
      </c>
      <c r="I193" s="251"/>
      <c r="J193" s="255"/>
      <c r="K193" s="259"/>
      <c r="M193" s="261" t="b">
        <f t="shared" si="7"/>
        <v>0</v>
      </c>
      <c r="N193" s="262" t="str">
        <f t="shared" si="8"/>
        <v>FALSE</v>
      </c>
      <c r="O193" s="265"/>
      <c r="P193" s="266" t="s">
        <v>6434</v>
      </c>
      <c r="Q193" s="270" t="s">
        <v>6257</v>
      </c>
      <c r="R193" s="272">
        <f>SUM(S193:W193)</f>
        <v>0</v>
      </c>
      <c r="S193" s="272">
        <f>SUMIFS($I187:$I196,$C187:$C196,"R4補",$D187:$D196,"地域結婚支援重点推進事業",$H187:$H196,3/4)</f>
        <v>0</v>
      </c>
      <c r="T193" s="272">
        <f>SUMIFS($I187:$I196,$C187:$C196,"R4補",$D187:$D196,"結婚支援コンシェルジュ事業",$H187:$H196,3/4)</f>
        <v>0</v>
      </c>
      <c r="U193" s="272"/>
      <c r="V193" s="272"/>
      <c r="W193" s="272"/>
      <c r="Y193" s="272">
        <f>SUM(Z193:AD193)</f>
        <v>0</v>
      </c>
      <c r="Z193" s="272">
        <f>SUMIFS($J187:$J196,$C187:$C196,"R4補",$D187:$D196,"地域結婚支援重点推進事業",$H187:$H196,3/4)</f>
        <v>0</v>
      </c>
      <c r="AA193" s="272">
        <f>SUMIFS($J187:$J196,$C187:$C196,"R4補",$D187:$D196,"結婚支援コンシェルジュ事業",$H187:$H196,3/4)</f>
        <v>0</v>
      </c>
      <c r="AB193" s="272"/>
      <c r="AC193" s="272"/>
      <c r="AD193" s="272"/>
    </row>
    <row r="194" spans="1:30" s="24" customFormat="1" ht="12.75" hidden="1" customHeight="1">
      <c r="A194" s="219"/>
      <c r="B194" s="224"/>
      <c r="C194" s="232"/>
      <c r="D194" s="238"/>
      <c r="E194" s="238"/>
      <c r="F194" s="238"/>
      <c r="G194" s="242"/>
      <c r="H194" s="245" t="str">
        <f t="shared" si="6"/>
        <v/>
      </c>
      <c r="I194" s="251"/>
      <c r="J194" s="255"/>
      <c r="K194" s="259"/>
      <c r="M194" s="261" t="b">
        <f t="shared" si="7"/>
        <v>0</v>
      </c>
      <c r="N194" s="262" t="str">
        <f t="shared" si="8"/>
        <v>FALSE</v>
      </c>
      <c r="O194" s="265"/>
      <c r="P194" s="266"/>
      <c r="Q194" s="69" t="s">
        <v>7274</v>
      </c>
      <c r="R194" s="272">
        <f>SUM(S194:W194)</f>
        <v>0</v>
      </c>
      <c r="S194" s="272">
        <f>SUMIFS($I187:$I196,$C187:$C196,"R4補",$D187:$D196,"地域結婚支援重点推進事業",$H187:$H196,2/3)</f>
        <v>0</v>
      </c>
      <c r="T194" s="272"/>
      <c r="U194" s="272">
        <f>SUMIFS($I187:$I196,$C187:$C196,"R4補",$D187:$D196,"結婚_妊娠・出産_子育てに温かい社会づくり_機運醸成事業",$H187:$H196,2/3)</f>
        <v>0</v>
      </c>
      <c r="V194" s="272"/>
      <c r="W194" s="272"/>
      <c r="Y194" s="272">
        <f>SUM(Z194:AD194)</f>
        <v>0</v>
      </c>
      <c r="Z194" s="272">
        <f>SUMIFS($J187:$J196,$C187:$C196,"R4補",$D187:$D196,"地域結婚支援重点推進事業",$H187:$H196,2/3)</f>
        <v>0</v>
      </c>
      <c r="AA194" s="272"/>
      <c r="AB194" s="272">
        <f>SUMIFS($J187:$J196,$C187:$C196,"R4補",$D187:$D196,"結婚_妊娠・出産_子育てに温かい社会づくり_機運醸成事業",$H187:$H196,2/3)</f>
        <v>0</v>
      </c>
      <c r="AC194" s="272"/>
      <c r="AD194" s="272"/>
    </row>
    <row r="195" spans="1:30" s="24" customFormat="1" ht="12.75" hidden="1" customHeight="1">
      <c r="A195" s="219"/>
      <c r="B195" s="224"/>
      <c r="C195" s="232"/>
      <c r="D195" s="238"/>
      <c r="E195" s="238"/>
      <c r="F195" s="238"/>
      <c r="G195" s="242"/>
      <c r="H195" s="245" t="str">
        <f t="shared" si="6"/>
        <v/>
      </c>
      <c r="I195" s="251"/>
      <c r="J195" s="255"/>
      <c r="K195" s="259"/>
      <c r="M195" s="261" t="b">
        <f t="shared" si="7"/>
        <v>0</v>
      </c>
      <c r="N195" s="262" t="str">
        <f t="shared" si="8"/>
        <v>FALSE</v>
      </c>
      <c r="O195" s="265"/>
      <c r="P195" s="266"/>
      <c r="Q195" s="69" t="s">
        <v>1395</v>
      </c>
      <c r="R195" s="272">
        <f>SUM(S195:W195)</f>
        <v>0</v>
      </c>
      <c r="S195" s="272"/>
      <c r="T195" s="272"/>
      <c r="U195" s="272">
        <f>SUMIFS($I187:$I196,$C187:$C196,"R4補",$D187:$D196,"結婚_妊娠・出産_子育てに温かい社会づくり_機運醸成事業",$H187:$H196,1/2)</f>
        <v>0</v>
      </c>
      <c r="V195" s="272"/>
      <c r="W195" s="272"/>
      <c r="Y195" s="272">
        <f>SUM(Z195:AD195)</f>
        <v>0</v>
      </c>
      <c r="Z195" s="272"/>
      <c r="AA195" s="272"/>
      <c r="AB195" s="272">
        <f>SUMIFS($J187:$J196,$C187:$C196,"R4補",$D187:$D196,"結婚_妊娠・出産_子育てに温かい社会づくり_機運醸成事業",$H187:$H196,1/2)</f>
        <v>0</v>
      </c>
      <c r="AC195" s="272"/>
      <c r="AD195" s="272"/>
    </row>
    <row r="196" spans="1:30" s="24" customFormat="1" ht="12.75" hidden="1" customHeight="1">
      <c r="A196" s="220"/>
      <c r="B196" s="225"/>
      <c r="C196" s="234"/>
      <c r="D196" s="239"/>
      <c r="E196" s="239"/>
      <c r="F196" s="239"/>
      <c r="G196" s="243"/>
      <c r="H196" s="246" t="str">
        <f t="shared" si="6"/>
        <v/>
      </c>
      <c r="I196" s="252"/>
      <c r="J196" s="256"/>
      <c r="K196" s="259"/>
      <c r="M196" s="261" t="b">
        <f t="shared" si="7"/>
        <v>0</v>
      </c>
      <c r="N196" s="262" t="str">
        <f t="shared" si="8"/>
        <v>FALSE</v>
      </c>
      <c r="O196" s="265"/>
      <c r="P196" s="268" t="s">
        <v>5619</v>
      </c>
      <c r="Q196" s="270" t="str">
        <f>IF(COUNTIF(M187:M196,"R4補一般"),"一般コース",IF(COUNTIF(M187:M196,"R4補連携"),"連携コース",""))</f>
        <v/>
      </c>
      <c r="R196" s="272">
        <f>SUM(S196:W196)</f>
        <v>0</v>
      </c>
      <c r="S196" s="272"/>
      <c r="T196" s="272"/>
      <c r="U196" s="272"/>
      <c r="V196" s="272">
        <f>SUMIFS($I187:$I196,$C187:$C196,"R4補",$F187:$F196,"4_1 新規に婚姻した世帯に対する住宅取得費用又は住宅賃借費用に係る支援及び引越費用等に係る支援（一般コース）")</f>
        <v>0</v>
      </c>
      <c r="W196" s="272">
        <f>SUMIFS($I187:$I196,$C187:$C196,"R4補",$F187:$F196,"4_2 新規に婚姻した世帯に対する住宅取得費用又は住宅賃借費用に係る支援及び引越費用等に係る支援（都道府県主導型コース）")</f>
        <v>0</v>
      </c>
      <c r="Y196" s="272">
        <f>SUM(Z196:AD196)</f>
        <v>0</v>
      </c>
      <c r="Z196" s="272"/>
      <c r="AA196" s="272"/>
      <c r="AB196" s="272"/>
      <c r="AC196" s="272">
        <f>SUMIFS($J187:$J196,$C187:$C196,"R4補",$F187:$F196,"4_1 新規に婚姻した世帯に対する住宅取得費用又は住宅賃借費用に係る支援及び引越費用等に係る支援（一般コース）")</f>
        <v>0</v>
      </c>
      <c r="AD196" s="272">
        <f>SUMIFS($J187:$J196,$C187:$C196,"R4補",$F187:$F196,"4_2 新規に婚姻した世帯に対する住宅取得費用又は住宅賃借費用に係る支援及び引越費用等に係る支援（都道府県主導型コース）")</f>
        <v>0</v>
      </c>
    </row>
    <row r="197" spans="1:30" s="24" customFormat="1" ht="12.75" hidden="1" customHeight="1">
      <c r="A197" s="218"/>
      <c r="B197" s="223"/>
      <c r="C197" s="230"/>
      <c r="D197" s="237"/>
      <c r="E197" s="237"/>
      <c r="F197" s="237"/>
      <c r="G197" s="241"/>
      <c r="H197" s="247" t="str">
        <f t="shared" si="6"/>
        <v/>
      </c>
      <c r="I197" s="250"/>
      <c r="J197" s="254"/>
      <c r="K197" s="259"/>
      <c r="M197" s="261" t="b">
        <f t="shared" si="7"/>
        <v>0</v>
      </c>
      <c r="N197" s="262" t="str">
        <f t="shared" si="8"/>
        <v>FALSE</v>
      </c>
      <c r="O197" s="265"/>
    </row>
    <row r="198" spans="1:30" s="24" customFormat="1" ht="12.75" hidden="1" customHeight="1">
      <c r="A198" s="219"/>
      <c r="B198" s="224"/>
      <c r="C198" s="231"/>
      <c r="D198" s="238"/>
      <c r="E198" s="238"/>
      <c r="F198" s="238"/>
      <c r="G198" s="242"/>
      <c r="H198" s="245" t="str">
        <f t="shared" si="6"/>
        <v/>
      </c>
      <c r="I198" s="251"/>
      <c r="J198" s="255"/>
      <c r="K198" s="259"/>
      <c r="M198" s="261" t="b">
        <f t="shared" si="7"/>
        <v>0</v>
      </c>
      <c r="N198" s="262" t="str">
        <f t="shared" si="8"/>
        <v>FALSE</v>
      </c>
      <c r="O198" s="265"/>
      <c r="P198" s="23" t="s">
        <v>401</v>
      </c>
      <c r="R198" s="271" t="s">
        <v>7278</v>
      </c>
      <c r="S198" s="268" t="s">
        <v>7279</v>
      </c>
      <c r="T198" s="268" t="s">
        <v>5411</v>
      </c>
      <c r="U198" s="268" t="s">
        <v>3719</v>
      </c>
      <c r="V198" s="268" t="s">
        <v>160</v>
      </c>
      <c r="W198" s="268" t="s">
        <v>7094</v>
      </c>
      <c r="Y198" s="271" t="s">
        <v>7289</v>
      </c>
      <c r="Z198" s="268" t="s">
        <v>7279</v>
      </c>
      <c r="AA198" s="268" t="s">
        <v>5411</v>
      </c>
      <c r="AB198" s="268" t="s">
        <v>3719</v>
      </c>
      <c r="AC198" s="268" t="s">
        <v>160</v>
      </c>
      <c r="AD198" s="268" t="s">
        <v>7094</v>
      </c>
    </row>
    <row r="199" spans="1:30" s="24" customFormat="1" ht="12.75" hidden="1" customHeight="1">
      <c r="A199" s="219"/>
      <c r="B199" s="224"/>
      <c r="C199" s="232"/>
      <c r="D199" s="238"/>
      <c r="E199" s="238"/>
      <c r="F199" s="238"/>
      <c r="G199" s="242"/>
      <c r="H199" s="245" t="str">
        <f t="shared" ref="H199:H262" si="9">IF(N199="R4補地域結婚支援重点推進事業一般メニューFALSE",2/3,IF(N199="R5当地域結婚支援重点推進事業一般メニューFALSE",2/3,IF(N199="R4補地域結婚支援重点推進事業重点メニューFALSE",3/4,IF(N199="R4補結婚支援コンシェルジュ事業結婚支援コンシェルジュ事業FALSE",3/4,IF(N199="R4補結婚_妊娠・出産_子育てに温かい社会づくり_機運醸成事業一般メニューFALSE",1/2,IF(N199="R5当結婚_妊娠・出産_子育てに温かい社会づくり_機運醸成事業一般メニューFALSE",1/2,IF(N199="R4補結婚_妊娠・出産_子育てに温かい社会づくり_機運醸成事業重点メニューFALSE",2/3,IF(N199="R4補結婚新生活支援事業結婚新生活支援R4補一般",1/2,IF(N199="R4補結婚新生活支援事業結婚新生活支援R4補連携",2/3,IF(N199="R5当結婚新生活支援事業結婚新生活支援R5当一般",1/2,""))))))))))</f>
        <v/>
      </c>
      <c r="I199" s="251"/>
      <c r="J199" s="255"/>
      <c r="K199" s="259"/>
      <c r="M199" s="261" t="b">
        <f t="shared" ref="M199:M262" si="10">IF(AND(C199="R5当",F199="4_1 新規に婚姻した世帯に対する住宅取得費用又は住宅賃借費用に係る支援及び引越費用等に係る支援（一般コース）"),"R5当一般",IF(AND(C199="R4補",F199="4_1 新規に婚姻した世帯に対する住宅取得費用又は住宅賃借費用に係る支援及び引越費用等に係る支援（一般コース）"),"R4補一般",IF(AND(C199="R4補",F199="4_2 新規に婚姻した世帯に対する住宅取得費用又は住宅賃借費用に係る支援及び引越費用等に係る支援（都道府県主導型コース）"),"R4補連携")))</f>
        <v>0</v>
      </c>
      <c r="N199" s="262" t="str">
        <f t="shared" ref="N199:N262" si="11">C199&amp;D199&amp;E199&amp;M199</f>
        <v>FALSE</v>
      </c>
      <c r="O199" s="265"/>
      <c r="P199" s="266" t="s">
        <v>6434</v>
      </c>
      <c r="Q199" s="69" t="s">
        <v>7274</v>
      </c>
      <c r="R199" s="272">
        <f>SUM(S199:W199)</f>
        <v>0</v>
      </c>
      <c r="S199" s="272">
        <f>SUMIFS($I197:$I206,$C197:$C206,"R5当",$D197:$D206,"地域結婚支援重点推進事業",$H197:$H206,2/3)</f>
        <v>0</v>
      </c>
      <c r="T199" s="272"/>
      <c r="U199" s="272"/>
      <c r="V199" s="272"/>
      <c r="W199" s="272"/>
      <c r="Y199" s="272">
        <f>SUM(Z199:AD199)</f>
        <v>0</v>
      </c>
      <c r="Z199" s="272">
        <f>SUMIFS($J197:$J206,$C197:$C206,"R5当",$D197:$D206,"地域結婚支援重点推進事業",$H197:$H206,2/3)</f>
        <v>0</v>
      </c>
      <c r="AA199" s="272"/>
      <c r="AB199" s="272"/>
      <c r="AC199" s="272"/>
      <c r="AD199" s="272"/>
    </row>
    <row r="200" spans="1:30" s="24" customFormat="1" ht="12.75" hidden="1" customHeight="1">
      <c r="A200" s="219"/>
      <c r="B200" s="224"/>
      <c r="C200" s="235"/>
      <c r="D200" s="238"/>
      <c r="E200" s="238"/>
      <c r="F200" s="238"/>
      <c r="G200" s="242"/>
      <c r="H200" s="245" t="str">
        <f t="shared" si="9"/>
        <v/>
      </c>
      <c r="I200" s="251"/>
      <c r="J200" s="255"/>
      <c r="K200" s="259"/>
      <c r="M200" s="261" t="b">
        <f t="shared" si="10"/>
        <v>0</v>
      </c>
      <c r="N200" s="262" t="str">
        <f t="shared" si="11"/>
        <v>FALSE</v>
      </c>
      <c r="O200" s="265"/>
      <c r="P200" s="267"/>
      <c r="Q200" s="69" t="s">
        <v>1395</v>
      </c>
      <c r="R200" s="272">
        <f>SUM(S200:W200)</f>
        <v>0</v>
      </c>
      <c r="S200" s="272"/>
      <c r="T200" s="272"/>
      <c r="U200" s="272">
        <f>SUMIFS($I197:$I206,$C197:$C206,"R5当",$D197:$D206,"結婚_妊娠・出産_子育てに温かい社会づくり_機運醸成事業",$H197:$H206,1/2)</f>
        <v>0</v>
      </c>
      <c r="V200" s="272"/>
      <c r="W200" s="272"/>
      <c r="Y200" s="272">
        <f>SUM(Z200:AD200)</f>
        <v>0</v>
      </c>
      <c r="Z200" s="272"/>
      <c r="AA200" s="272"/>
      <c r="AB200" s="272">
        <f>SUMIFS($J197:$J206,$C197:$C206,"R5当",$D197:$D206,"結婚_妊娠・出産_子育てに温かい社会づくり_機運醸成事業",$H197:$H206,1/2)</f>
        <v>0</v>
      </c>
      <c r="AC200" s="272"/>
      <c r="AD200" s="272"/>
    </row>
    <row r="201" spans="1:30" s="24" customFormat="1" ht="12.75" hidden="1" customHeight="1">
      <c r="A201" s="219"/>
      <c r="B201" s="224"/>
      <c r="C201" s="231"/>
      <c r="D201" s="238"/>
      <c r="E201" s="238"/>
      <c r="F201" s="238"/>
      <c r="G201" s="242"/>
      <c r="H201" s="245" t="str">
        <f t="shared" si="9"/>
        <v/>
      </c>
      <c r="I201" s="251"/>
      <c r="J201" s="255"/>
      <c r="K201" s="259"/>
      <c r="M201" s="261" t="b">
        <f t="shared" si="10"/>
        <v>0</v>
      </c>
      <c r="N201" s="262" t="str">
        <f t="shared" si="11"/>
        <v>FALSE</v>
      </c>
      <c r="O201" s="265"/>
      <c r="P201" s="268" t="s">
        <v>5619</v>
      </c>
      <c r="Q201" s="269" t="str">
        <f>IF(COUNTIF(M197:M206,"R5当一般"),"一般コース","")</f>
        <v/>
      </c>
      <c r="R201" s="272">
        <f>SUM(S201:W201)</f>
        <v>0</v>
      </c>
      <c r="S201" s="272"/>
      <c r="T201" s="272"/>
      <c r="U201" s="272"/>
      <c r="V201" s="272">
        <f>SUMIFS($I197:$I206,$C197:$C206,"R5当",$F197:$F206,"4_1 新規に婚姻した世帯に対する住宅取得費用又は住宅賃借費用に係る支援及び引越費用等に係る支援（一般コース）")</f>
        <v>0</v>
      </c>
      <c r="W201" s="272"/>
      <c r="Y201" s="272">
        <f>SUM(Z201:AD201)</f>
        <v>0</v>
      </c>
      <c r="Z201" s="272"/>
      <c r="AA201" s="272"/>
      <c r="AB201" s="272"/>
      <c r="AC201" s="272">
        <f>SUMIFS($J197:$J206,$C197:$C206,"R5当",$F197:$F206,"4_1 新規に婚姻した世帯に対する住宅取得費用又は住宅賃借費用に係る支援及び引越費用等に係る支援（一般コース）")</f>
        <v>0</v>
      </c>
      <c r="AD201" s="272"/>
    </row>
    <row r="202" spans="1:30" s="24" customFormat="1" ht="12.75" hidden="1" customHeight="1">
      <c r="A202" s="219"/>
      <c r="B202" s="224"/>
      <c r="C202" s="232"/>
      <c r="D202" s="238"/>
      <c r="E202" s="238"/>
      <c r="F202" s="238"/>
      <c r="G202" s="242"/>
      <c r="H202" s="245" t="str">
        <f t="shared" si="9"/>
        <v/>
      </c>
      <c r="I202" s="251"/>
      <c r="J202" s="255"/>
      <c r="K202" s="259"/>
      <c r="M202" s="261" t="b">
        <f t="shared" si="10"/>
        <v>0</v>
      </c>
      <c r="N202" s="262" t="str">
        <f t="shared" si="11"/>
        <v>FALSE</v>
      </c>
      <c r="O202" s="265"/>
      <c r="P202" s="24" t="s">
        <v>4620</v>
      </c>
      <c r="R202" s="273"/>
      <c r="S202" s="273"/>
      <c r="T202" s="273"/>
      <c r="U202" s="273"/>
      <c r="V202" s="273"/>
      <c r="W202" s="273"/>
      <c r="Y202" s="273"/>
      <c r="Z202" s="273"/>
      <c r="AA202" s="273"/>
      <c r="AB202" s="273"/>
      <c r="AC202" s="273"/>
      <c r="AD202" s="273"/>
    </row>
    <row r="203" spans="1:30" s="24" customFormat="1" ht="12.75" hidden="1" customHeight="1">
      <c r="A203" s="219"/>
      <c r="B203" s="224"/>
      <c r="C203" s="232"/>
      <c r="D203" s="238"/>
      <c r="E203" s="238"/>
      <c r="F203" s="238"/>
      <c r="G203" s="242"/>
      <c r="H203" s="245" t="str">
        <f t="shared" si="9"/>
        <v/>
      </c>
      <c r="I203" s="251"/>
      <c r="J203" s="255"/>
      <c r="K203" s="259"/>
      <c r="M203" s="261" t="b">
        <f t="shared" si="10"/>
        <v>0</v>
      </c>
      <c r="N203" s="262" t="str">
        <f t="shared" si="11"/>
        <v>FALSE</v>
      </c>
      <c r="O203" s="265"/>
      <c r="P203" s="266" t="s">
        <v>6434</v>
      </c>
      <c r="Q203" s="270" t="s">
        <v>6257</v>
      </c>
      <c r="R203" s="272">
        <f>SUM(S203:W203)</f>
        <v>0</v>
      </c>
      <c r="S203" s="272">
        <f>SUMIFS($I197:$I206,$C197:$C206,"R4補",$D197:$D206,"地域結婚支援重点推進事業",$H197:$H206,3/4)</f>
        <v>0</v>
      </c>
      <c r="T203" s="272">
        <f>SUMIFS($I197:$I206,$C197:$C206,"R4補",$D197:$D206,"結婚支援コンシェルジュ事業",$H197:$H206,3/4)</f>
        <v>0</v>
      </c>
      <c r="U203" s="272"/>
      <c r="V203" s="272"/>
      <c r="W203" s="272"/>
      <c r="Y203" s="272">
        <f>SUM(Z203:AD203)</f>
        <v>0</v>
      </c>
      <c r="Z203" s="272">
        <f>SUMIFS($J197:$J206,$C197:$C206,"R4補",$D197:$D206,"地域結婚支援重点推進事業",$H197:$H206,3/4)</f>
        <v>0</v>
      </c>
      <c r="AA203" s="272">
        <f>SUMIFS($J197:$J206,$C197:$C206,"R4補",$D197:$D206,"結婚支援コンシェルジュ事業",$H197:$H206,3/4)</f>
        <v>0</v>
      </c>
      <c r="AB203" s="272"/>
      <c r="AC203" s="272"/>
      <c r="AD203" s="272"/>
    </row>
    <row r="204" spans="1:30" s="24" customFormat="1" ht="12.75" hidden="1" customHeight="1">
      <c r="A204" s="219"/>
      <c r="B204" s="224"/>
      <c r="C204" s="232"/>
      <c r="D204" s="238"/>
      <c r="E204" s="238"/>
      <c r="F204" s="238"/>
      <c r="G204" s="242"/>
      <c r="H204" s="245" t="str">
        <f t="shared" si="9"/>
        <v/>
      </c>
      <c r="I204" s="251"/>
      <c r="J204" s="255"/>
      <c r="K204" s="259"/>
      <c r="M204" s="261" t="b">
        <f t="shared" si="10"/>
        <v>0</v>
      </c>
      <c r="N204" s="262" t="str">
        <f t="shared" si="11"/>
        <v>FALSE</v>
      </c>
      <c r="O204" s="265"/>
      <c r="P204" s="266"/>
      <c r="Q204" s="69" t="s">
        <v>7274</v>
      </c>
      <c r="R204" s="272">
        <f>SUM(S204:W204)</f>
        <v>0</v>
      </c>
      <c r="S204" s="272">
        <f>SUMIFS($I197:$I206,$C197:$C206,"R4補",$D197:$D206,"地域結婚支援重点推進事業",$H197:$H206,2/3)</f>
        <v>0</v>
      </c>
      <c r="T204" s="272"/>
      <c r="U204" s="272">
        <f>SUMIFS($I197:$I206,$C197:$C206,"R4補",$D197:$D206,"結婚_妊娠・出産_子育てに温かい社会づくり_機運醸成事業",$H197:$H206,2/3)</f>
        <v>0</v>
      </c>
      <c r="V204" s="272"/>
      <c r="W204" s="272"/>
      <c r="Y204" s="272">
        <f>SUM(Z204:AD204)</f>
        <v>0</v>
      </c>
      <c r="Z204" s="272">
        <f>SUMIFS($J197:$J206,$C197:$C206,"R4補",$D197:$D206,"地域結婚支援重点推進事業",$H197:$H206,2/3)</f>
        <v>0</v>
      </c>
      <c r="AA204" s="272"/>
      <c r="AB204" s="272">
        <f>SUMIFS($J197:$J206,$C197:$C206,"R4補",$D197:$D206,"結婚_妊娠・出産_子育てに温かい社会づくり_機運醸成事業",$H197:$H206,2/3)</f>
        <v>0</v>
      </c>
      <c r="AC204" s="272"/>
      <c r="AD204" s="272"/>
    </row>
    <row r="205" spans="1:30" s="24" customFormat="1" ht="12.75" hidden="1" customHeight="1">
      <c r="A205" s="219"/>
      <c r="B205" s="224"/>
      <c r="C205" s="232"/>
      <c r="D205" s="238"/>
      <c r="E205" s="238"/>
      <c r="F205" s="238"/>
      <c r="G205" s="242"/>
      <c r="H205" s="245" t="str">
        <f t="shared" si="9"/>
        <v/>
      </c>
      <c r="I205" s="251"/>
      <c r="J205" s="255"/>
      <c r="K205" s="259"/>
      <c r="M205" s="261" t="b">
        <f t="shared" si="10"/>
        <v>0</v>
      </c>
      <c r="N205" s="262" t="str">
        <f t="shared" si="11"/>
        <v>FALSE</v>
      </c>
      <c r="O205" s="265"/>
      <c r="P205" s="266"/>
      <c r="Q205" s="69" t="s">
        <v>1395</v>
      </c>
      <c r="R205" s="272">
        <f>SUM(S205:W205)</f>
        <v>0</v>
      </c>
      <c r="S205" s="272"/>
      <c r="T205" s="272"/>
      <c r="U205" s="272">
        <f>SUMIFS($I197:$I206,$C197:$C206,"R4補",$D197:$D206,"結婚_妊娠・出産_子育てに温かい社会づくり_機運醸成事業",$H197:$H206,1/2)</f>
        <v>0</v>
      </c>
      <c r="V205" s="272"/>
      <c r="W205" s="272"/>
      <c r="Y205" s="272">
        <f>SUM(Z205:AD205)</f>
        <v>0</v>
      </c>
      <c r="Z205" s="272"/>
      <c r="AA205" s="272"/>
      <c r="AB205" s="272">
        <f>SUMIFS($J197:$J206,$C197:$C206,"R4補",$D197:$D206,"結婚_妊娠・出産_子育てに温かい社会づくり_機運醸成事業",$H197:$H206,1/2)</f>
        <v>0</v>
      </c>
      <c r="AC205" s="272"/>
      <c r="AD205" s="272"/>
    </row>
    <row r="206" spans="1:30" s="24" customFormat="1" ht="12.75" hidden="1" customHeight="1">
      <c r="A206" s="220"/>
      <c r="B206" s="225"/>
      <c r="C206" s="234"/>
      <c r="D206" s="239"/>
      <c r="E206" s="239"/>
      <c r="F206" s="239"/>
      <c r="G206" s="243"/>
      <c r="H206" s="246" t="str">
        <f t="shared" si="9"/>
        <v/>
      </c>
      <c r="I206" s="252"/>
      <c r="J206" s="256"/>
      <c r="K206" s="259"/>
      <c r="M206" s="261" t="b">
        <f t="shared" si="10"/>
        <v>0</v>
      </c>
      <c r="N206" s="262" t="str">
        <f t="shared" si="11"/>
        <v>FALSE</v>
      </c>
      <c r="O206" s="265"/>
      <c r="P206" s="268" t="s">
        <v>5619</v>
      </c>
      <c r="Q206" s="270" t="str">
        <f>IF(COUNTIF(M197:M206,"R4補一般"),"一般コース",IF(COUNTIF(M197:M206,"R4補連携"),"連携コース",""))</f>
        <v/>
      </c>
      <c r="R206" s="272">
        <f>SUM(S206:W206)</f>
        <v>0</v>
      </c>
      <c r="S206" s="272"/>
      <c r="T206" s="272"/>
      <c r="U206" s="272"/>
      <c r="V206" s="272">
        <f>SUMIFS($I197:$I206,$C197:$C206,"R4補",$F197:$F206,"4_1 新規に婚姻した世帯に対する住宅取得費用又は住宅賃借費用に係る支援及び引越費用等に係る支援（一般コース）")</f>
        <v>0</v>
      </c>
      <c r="W206" s="272">
        <f>SUMIFS($I197:$I206,$C197:$C206,"R4補",$F197:$F206,"4_2 新規に婚姻した世帯に対する住宅取得費用又は住宅賃借費用に係る支援及び引越費用等に係る支援（都道府県主導型コース）")</f>
        <v>0</v>
      </c>
      <c r="Y206" s="272">
        <f>SUM(Z206:AD206)</f>
        <v>0</v>
      </c>
      <c r="Z206" s="272"/>
      <c r="AA206" s="272"/>
      <c r="AB206" s="272"/>
      <c r="AC206" s="272">
        <f>SUMIFS($J197:$J206,$C197:$C206,"R4補",$F197:$F206,"4_1 新規に婚姻した世帯に対する住宅取得費用又は住宅賃借費用に係る支援及び引越費用等に係る支援（一般コース）")</f>
        <v>0</v>
      </c>
      <c r="AD206" s="272">
        <f>SUMIFS($J197:$J206,$C197:$C206,"R4補",$F197:$F206,"4_2 新規に婚姻した世帯に対する住宅取得費用又は住宅賃借費用に係る支援及び引越費用等に係る支援（都道府県主導型コース）")</f>
        <v>0</v>
      </c>
    </row>
    <row r="207" spans="1:30" s="24" customFormat="1" ht="12.75" hidden="1" customHeight="1">
      <c r="A207" s="218"/>
      <c r="B207" s="223"/>
      <c r="C207" s="230"/>
      <c r="D207" s="237"/>
      <c r="E207" s="237"/>
      <c r="F207" s="237"/>
      <c r="G207" s="241"/>
      <c r="H207" s="247" t="str">
        <f t="shared" si="9"/>
        <v/>
      </c>
      <c r="I207" s="250"/>
      <c r="J207" s="254"/>
      <c r="K207" s="259"/>
      <c r="M207" s="261" t="b">
        <f t="shared" si="10"/>
        <v>0</v>
      </c>
      <c r="N207" s="262" t="str">
        <f t="shared" si="11"/>
        <v>FALSE</v>
      </c>
      <c r="O207" s="265"/>
    </row>
    <row r="208" spans="1:30" s="24" customFormat="1" ht="12.75" hidden="1" customHeight="1">
      <c r="A208" s="219"/>
      <c r="B208" s="224"/>
      <c r="C208" s="231"/>
      <c r="D208" s="238"/>
      <c r="E208" s="238"/>
      <c r="F208" s="238"/>
      <c r="G208" s="242"/>
      <c r="H208" s="245" t="str">
        <f t="shared" si="9"/>
        <v/>
      </c>
      <c r="I208" s="251"/>
      <c r="J208" s="255"/>
      <c r="K208" s="259"/>
      <c r="M208" s="261" t="b">
        <f t="shared" si="10"/>
        <v>0</v>
      </c>
      <c r="N208" s="262" t="str">
        <f t="shared" si="11"/>
        <v>FALSE</v>
      </c>
      <c r="O208" s="265"/>
      <c r="P208" s="23" t="s">
        <v>401</v>
      </c>
      <c r="R208" s="271" t="s">
        <v>7278</v>
      </c>
      <c r="S208" s="268" t="s">
        <v>7279</v>
      </c>
      <c r="T208" s="268" t="s">
        <v>5411</v>
      </c>
      <c r="U208" s="268" t="s">
        <v>3719</v>
      </c>
      <c r="V208" s="268" t="s">
        <v>160</v>
      </c>
      <c r="W208" s="268" t="s">
        <v>7094</v>
      </c>
      <c r="Y208" s="271" t="s">
        <v>7289</v>
      </c>
      <c r="Z208" s="268" t="s">
        <v>7279</v>
      </c>
      <c r="AA208" s="268" t="s">
        <v>5411</v>
      </c>
      <c r="AB208" s="268" t="s">
        <v>3719</v>
      </c>
      <c r="AC208" s="268" t="s">
        <v>160</v>
      </c>
      <c r="AD208" s="268" t="s">
        <v>7094</v>
      </c>
    </row>
    <row r="209" spans="1:30" s="24" customFormat="1" ht="12.75" hidden="1" customHeight="1">
      <c r="A209" s="219"/>
      <c r="B209" s="224"/>
      <c r="C209" s="232"/>
      <c r="D209" s="238"/>
      <c r="E209" s="238"/>
      <c r="F209" s="238"/>
      <c r="G209" s="242"/>
      <c r="H209" s="245" t="str">
        <f t="shared" si="9"/>
        <v/>
      </c>
      <c r="I209" s="251"/>
      <c r="J209" s="255"/>
      <c r="K209" s="259"/>
      <c r="M209" s="261" t="b">
        <f t="shared" si="10"/>
        <v>0</v>
      </c>
      <c r="N209" s="262" t="str">
        <f t="shared" si="11"/>
        <v>FALSE</v>
      </c>
      <c r="O209" s="265"/>
      <c r="P209" s="266" t="s">
        <v>6434</v>
      </c>
      <c r="Q209" s="69" t="s">
        <v>7274</v>
      </c>
      <c r="R209" s="272">
        <f>SUM(S209:W209)</f>
        <v>0</v>
      </c>
      <c r="S209" s="272">
        <f>SUMIFS($I207:$I216,$C207:$C216,"R5当",$D207:$D216,"地域結婚支援重点推進事業",$H207:$H216,2/3)</f>
        <v>0</v>
      </c>
      <c r="T209" s="272"/>
      <c r="U209" s="272"/>
      <c r="V209" s="272"/>
      <c r="W209" s="272"/>
      <c r="Y209" s="272">
        <f>SUM(Z209:AD209)</f>
        <v>0</v>
      </c>
      <c r="Z209" s="272">
        <f>SUMIFS($J207:$J216,$C207:$C216,"R5当",$D207:$D216,"地域結婚支援重点推進事業",$H207:$H216,2/3)</f>
        <v>0</v>
      </c>
      <c r="AA209" s="272"/>
      <c r="AB209" s="272"/>
      <c r="AC209" s="272"/>
      <c r="AD209" s="272"/>
    </row>
    <row r="210" spans="1:30" s="24" customFormat="1" ht="12.75" hidden="1" customHeight="1">
      <c r="A210" s="219"/>
      <c r="B210" s="224"/>
      <c r="C210" s="235"/>
      <c r="D210" s="238"/>
      <c r="E210" s="238"/>
      <c r="F210" s="238"/>
      <c r="G210" s="242"/>
      <c r="H210" s="245" t="str">
        <f t="shared" si="9"/>
        <v/>
      </c>
      <c r="I210" s="251"/>
      <c r="J210" s="255"/>
      <c r="K210" s="259"/>
      <c r="M210" s="261" t="b">
        <f t="shared" si="10"/>
        <v>0</v>
      </c>
      <c r="N210" s="262" t="str">
        <f t="shared" si="11"/>
        <v>FALSE</v>
      </c>
      <c r="O210" s="265"/>
      <c r="P210" s="267"/>
      <c r="Q210" s="69" t="s">
        <v>1395</v>
      </c>
      <c r="R210" s="272">
        <f>SUM(S210:W210)</f>
        <v>0</v>
      </c>
      <c r="S210" s="272"/>
      <c r="T210" s="272"/>
      <c r="U210" s="272">
        <f>SUMIFS($I207:$I216,$C207:$C216,"R5当",$D207:$D216,"結婚_妊娠・出産_子育てに温かい社会づくり_機運醸成事業",$H207:$H216,1/2)</f>
        <v>0</v>
      </c>
      <c r="V210" s="272"/>
      <c r="W210" s="272"/>
      <c r="Y210" s="272">
        <f>SUM(Z210:AD210)</f>
        <v>0</v>
      </c>
      <c r="Z210" s="272"/>
      <c r="AA210" s="272"/>
      <c r="AB210" s="272">
        <f>SUMIFS($J207:$J216,$C207:$C216,"R5当",$D207:$D216,"結婚_妊娠・出産_子育てに温かい社会づくり_機運醸成事業",$H207:$H216,1/2)</f>
        <v>0</v>
      </c>
      <c r="AC210" s="272"/>
      <c r="AD210" s="272"/>
    </row>
    <row r="211" spans="1:30" s="24" customFormat="1" ht="12.75" hidden="1" customHeight="1">
      <c r="A211" s="219"/>
      <c r="B211" s="224"/>
      <c r="C211" s="231"/>
      <c r="D211" s="238"/>
      <c r="E211" s="238"/>
      <c r="F211" s="238"/>
      <c r="G211" s="242"/>
      <c r="H211" s="245" t="str">
        <f t="shared" si="9"/>
        <v/>
      </c>
      <c r="I211" s="251"/>
      <c r="J211" s="255"/>
      <c r="K211" s="259"/>
      <c r="M211" s="261" t="b">
        <f t="shared" si="10"/>
        <v>0</v>
      </c>
      <c r="N211" s="262" t="str">
        <f t="shared" si="11"/>
        <v>FALSE</v>
      </c>
      <c r="O211" s="265"/>
      <c r="P211" s="268" t="s">
        <v>5619</v>
      </c>
      <c r="Q211" s="269" t="str">
        <f>IF(COUNTIF(M207:M216,"R5当一般"),"一般コース","")</f>
        <v/>
      </c>
      <c r="R211" s="272">
        <f>SUM(S211:W211)</f>
        <v>0</v>
      </c>
      <c r="S211" s="272"/>
      <c r="T211" s="272"/>
      <c r="U211" s="272"/>
      <c r="V211" s="272">
        <f>SUMIFS($I207:$I216,$C207:$C216,"R5当",$F207:$F216,"4_1 新規に婚姻した世帯に対する住宅取得費用又は住宅賃借費用に係る支援及び引越費用等に係る支援（一般コース）")</f>
        <v>0</v>
      </c>
      <c r="W211" s="272"/>
      <c r="Y211" s="272">
        <f>SUM(Z211:AD211)</f>
        <v>0</v>
      </c>
      <c r="Z211" s="272"/>
      <c r="AA211" s="272"/>
      <c r="AB211" s="272"/>
      <c r="AC211" s="272">
        <f>SUMIFS($J207:$J216,$C207:$C216,"R5当",$F207:$F216,"4_1 新規に婚姻した世帯に対する住宅取得費用又は住宅賃借費用に係る支援及び引越費用等に係る支援（一般コース）")</f>
        <v>0</v>
      </c>
      <c r="AD211" s="272"/>
    </row>
    <row r="212" spans="1:30" s="24" customFormat="1" ht="12.75" hidden="1" customHeight="1">
      <c r="A212" s="219"/>
      <c r="B212" s="224"/>
      <c r="C212" s="232"/>
      <c r="D212" s="238"/>
      <c r="E212" s="238"/>
      <c r="F212" s="238"/>
      <c r="G212" s="242"/>
      <c r="H212" s="245" t="str">
        <f t="shared" si="9"/>
        <v/>
      </c>
      <c r="I212" s="251"/>
      <c r="J212" s="255"/>
      <c r="K212" s="259"/>
      <c r="M212" s="261" t="b">
        <f t="shared" si="10"/>
        <v>0</v>
      </c>
      <c r="N212" s="262" t="str">
        <f t="shared" si="11"/>
        <v>FALSE</v>
      </c>
      <c r="O212" s="265"/>
      <c r="P212" s="24" t="s">
        <v>4620</v>
      </c>
      <c r="R212" s="273"/>
      <c r="S212" s="273"/>
      <c r="T212" s="273"/>
      <c r="U212" s="273"/>
      <c r="V212" s="273"/>
      <c r="W212" s="273"/>
      <c r="Y212" s="273"/>
      <c r="Z212" s="273"/>
      <c r="AA212" s="273"/>
      <c r="AB212" s="273"/>
      <c r="AC212" s="273"/>
      <c r="AD212" s="273"/>
    </row>
    <row r="213" spans="1:30" s="24" customFormat="1" ht="12.75" hidden="1" customHeight="1">
      <c r="A213" s="219"/>
      <c r="B213" s="224"/>
      <c r="C213" s="232"/>
      <c r="D213" s="238"/>
      <c r="E213" s="238"/>
      <c r="F213" s="238"/>
      <c r="G213" s="242"/>
      <c r="H213" s="245" t="str">
        <f t="shared" si="9"/>
        <v/>
      </c>
      <c r="I213" s="251"/>
      <c r="J213" s="255"/>
      <c r="K213" s="259"/>
      <c r="M213" s="261" t="b">
        <f t="shared" si="10"/>
        <v>0</v>
      </c>
      <c r="N213" s="262" t="str">
        <f t="shared" si="11"/>
        <v>FALSE</v>
      </c>
      <c r="O213" s="265"/>
      <c r="P213" s="266" t="s">
        <v>6434</v>
      </c>
      <c r="Q213" s="270" t="s">
        <v>6257</v>
      </c>
      <c r="R213" s="272">
        <f>SUM(S213:W213)</f>
        <v>0</v>
      </c>
      <c r="S213" s="272">
        <f>SUMIFS($I207:$I216,$C207:$C216,"R4補",$D207:$D216,"地域結婚支援重点推進事業",$H207:$H216,3/4)</f>
        <v>0</v>
      </c>
      <c r="T213" s="272">
        <f>SUMIFS($I207:$I216,$C207:$C216,"R4補",$D207:$D216,"結婚支援コンシェルジュ事業",$H207:$H216,3/4)</f>
        <v>0</v>
      </c>
      <c r="U213" s="272"/>
      <c r="V213" s="272"/>
      <c r="W213" s="272"/>
      <c r="Y213" s="272">
        <f>SUM(Z213:AD213)</f>
        <v>0</v>
      </c>
      <c r="Z213" s="272">
        <f>SUMIFS($J207:$J216,$C207:$C216,"R4補",$D207:$D216,"地域結婚支援重点推進事業",$H207:$H216,3/4)</f>
        <v>0</v>
      </c>
      <c r="AA213" s="272">
        <f>SUMIFS($J207:$J216,$C207:$C216,"R4補",$D207:$D216,"結婚支援コンシェルジュ事業",$H207:$H216,3/4)</f>
        <v>0</v>
      </c>
      <c r="AB213" s="272"/>
      <c r="AC213" s="272"/>
      <c r="AD213" s="272"/>
    </row>
    <row r="214" spans="1:30" s="24" customFormat="1" ht="12.75" hidden="1" customHeight="1">
      <c r="A214" s="219"/>
      <c r="B214" s="224"/>
      <c r="C214" s="232"/>
      <c r="D214" s="238"/>
      <c r="E214" s="238"/>
      <c r="F214" s="238"/>
      <c r="G214" s="242"/>
      <c r="H214" s="245" t="str">
        <f t="shared" si="9"/>
        <v/>
      </c>
      <c r="I214" s="251"/>
      <c r="J214" s="255"/>
      <c r="K214" s="259"/>
      <c r="M214" s="261" t="b">
        <f t="shared" si="10"/>
        <v>0</v>
      </c>
      <c r="N214" s="262" t="str">
        <f t="shared" si="11"/>
        <v>FALSE</v>
      </c>
      <c r="O214" s="265"/>
      <c r="P214" s="266"/>
      <c r="Q214" s="69" t="s">
        <v>7274</v>
      </c>
      <c r="R214" s="272">
        <f>SUM(S214:W214)</f>
        <v>0</v>
      </c>
      <c r="S214" s="272">
        <f>SUMIFS($I207:$I216,$C207:$C216,"R4補",$D207:$D216,"地域結婚支援重点推進事業",$H207:$H216,2/3)</f>
        <v>0</v>
      </c>
      <c r="T214" s="272"/>
      <c r="U214" s="272">
        <f>SUMIFS($I207:$I216,$C207:$C216,"R4補",$D207:$D216,"結婚_妊娠・出産_子育てに温かい社会づくり_機運醸成事業",$H207:$H216,2/3)</f>
        <v>0</v>
      </c>
      <c r="V214" s="272"/>
      <c r="W214" s="272"/>
      <c r="Y214" s="272">
        <f>SUM(Z214:AD214)</f>
        <v>0</v>
      </c>
      <c r="Z214" s="272">
        <f>SUMIFS($J207:$J216,$C207:$C216,"R4補",$D207:$D216,"地域結婚支援重点推進事業",$H207:$H216,2/3)</f>
        <v>0</v>
      </c>
      <c r="AA214" s="272"/>
      <c r="AB214" s="272">
        <f>SUMIFS($J207:$J216,$C207:$C216,"R4補",$D207:$D216,"結婚_妊娠・出産_子育てに温かい社会づくり_機運醸成事業",$H207:$H216,2/3)</f>
        <v>0</v>
      </c>
      <c r="AC214" s="272"/>
      <c r="AD214" s="272"/>
    </row>
    <row r="215" spans="1:30" s="24" customFormat="1" ht="12.75" hidden="1" customHeight="1">
      <c r="A215" s="219"/>
      <c r="B215" s="224"/>
      <c r="C215" s="232"/>
      <c r="D215" s="238"/>
      <c r="E215" s="238"/>
      <c r="F215" s="238"/>
      <c r="G215" s="242"/>
      <c r="H215" s="245" t="str">
        <f t="shared" si="9"/>
        <v/>
      </c>
      <c r="I215" s="251"/>
      <c r="J215" s="255"/>
      <c r="K215" s="259"/>
      <c r="M215" s="261" t="b">
        <f t="shared" si="10"/>
        <v>0</v>
      </c>
      <c r="N215" s="262" t="str">
        <f t="shared" si="11"/>
        <v>FALSE</v>
      </c>
      <c r="O215" s="265"/>
      <c r="P215" s="266"/>
      <c r="Q215" s="69" t="s">
        <v>1395</v>
      </c>
      <c r="R215" s="272">
        <f>SUM(S215:W215)</f>
        <v>0</v>
      </c>
      <c r="S215" s="272"/>
      <c r="T215" s="272"/>
      <c r="U215" s="272">
        <f>SUMIFS($I207:$I216,$C207:$C216,"R4補",$D207:$D216,"結婚_妊娠・出産_子育てに温かい社会づくり_機運醸成事業",$H207:$H216,1/2)</f>
        <v>0</v>
      </c>
      <c r="V215" s="272"/>
      <c r="W215" s="272"/>
      <c r="Y215" s="272">
        <f>SUM(Z215:AD215)</f>
        <v>0</v>
      </c>
      <c r="Z215" s="272"/>
      <c r="AA215" s="272"/>
      <c r="AB215" s="272">
        <f>SUMIFS($J207:$J216,$C207:$C216,"R4補",$D207:$D216,"結婚_妊娠・出産_子育てに温かい社会づくり_機運醸成事業",$H207:$H216,1/2)</f>
        <v>0</v>
      </c>
      <c r="AC215" s="272"/>
      <c r="AD215" s="272"/>
    </row>
    <row r="216" spans="1:30" s="24" customFormat="1" ht="12.75" hidden="1" customHeight="1">
      <c r="A216" s="220"/>
      <c r="B216" s="225"/>
      <c r="C216" s="234"/>
      <c r="D216" s="239"/>
      <c r="E216" s="239"/>
      <c r="F216" s="239"/>
      <c r="G216" s="243"/>
      <c r="H216" s="246" t="str">
        <f t="shared" si="9"/>
        <v/>
      </c>
      <c r="I216" s="252"/>
      <c r="J216" s="256"/>
      <c r="K216" s="259"/>
      <c r="M216" s="261" t="b">
        <f t="shared" si="10"/>
        <v>0</v>
      </c>
      <c r="N216" s="262" t="str">
        <f t="shared" si="11"/>
        <v>FALSE</v>
      </c>
      <c r="O216" s="265"/>
      <c r="P216" s="268" t="s">
        <v>5619</v>
      </c>
      <c r="Q216" s="270" t="str">
        <f>IF(COUNTIF(M207:M216,"R4補一般"),"一般コース",IF(COUNTIF(M207:M216,"R4補連携"),"連携コース",""))</f>
        <v/>
      </c>
      <c r="R216" s="272">
        <f>SUM(S216:W216)</f>
        <v>0</v>
      </c>
      <c r="S216" s="272"/>
      <c r="T216" s="272"/>
      <c r="U216" s="272"/>
      <c r="V216" s="272">
        <f>SUMIFS($I207:$I216,$C207:$C216,"R4補",$F207:$F216,"4_1 新規に婚姻した世帯に対する住宅取得費用又は住宅賃借費用に係る支援及び引越費用等に係る支援（一般コース）")</f>
        <v>0</v>
      </c>
      <c r="W216" s="272">
        <f>SUMIFS($I207:$I216,$C207:$C216,"R4補",$F207:$F216,"4_2 新規に婚姻した世帯に対する住宅取得費用又は住宅賃借費用に係る支援及び引越費用等に係る支援（都道府県主導型コース）")</f>
        <v>0</v>
      </c>
      <c r="Y216" s="272">
        <f>SUM(Z216:AD216)</f>
        <v>0</v>
      </c>
      <c r="Z216" s="272"/>
      <c r="AA216" s="272"/>
      <c r="AB216" s="272"/>
      <c r="AC216" s="272">
        <f>SUMIFS($J207:$J216,$C207:$C216,"R4補",$F207:$F216,"4_1 新規に婚姻した世帯に対する住宅取得費用又は住宅賃借費用に係る支援及び引越費用等に係る支援（一般コース）")</f>
        <v>0</v>
      </c>
      <c r="AD216" s="272">
        <f>SUMIFS($J207:$J216,$C207:$C216,"R4補",$F207:$F216,"4_2 新規に婚姻した世帯に対する住宅取得費用又は住宅賃借費用に係る支援及び引越費用等に係る支援（都道府県主導型コース）")</f>
        <v>0</v>
      </c>
    </row>
    <row r="217" spans="1:30" s="24" customFormat="1" ht="12.75" hidden="1" customHeight="1">
      <c r="A217" s="218"/>
      <c r="B217" s="223"/>
      <c r="C217" s="230"/>
      <c r="D217" s="237"/>
      <c r="E217" s="237"/>
      <c r="F217" s="237"/>
      <c r="G217" s="241"/>
      <c r="H217" s="247" t="str">
        <f t="shared" si="9"/>
        <v/>
      </c>
      <c r="I217" s="250"/>
      <c r="J217" s="254"/>
      <c r="K217" s="259"/>
      <c r="M217" s="261" t="b">
        <f t="shared" si="10"/>
        <v>0</v>
      </c>
      <c r="N217" s="262" t="str">
        <f t="shared" si="11"/>
        <v>FALSE</v>
      </c>
      <c r="O217" s="265"/>
    </row>
    <row r="218" spans="1:30" s="24" customFormat="1" ht="12.75" hidden="1" customHeight="1">
      <c r="A218" s="219"/>
      <c r="B218" s="224"/>
      <c r="C218" s="231"/>
      <c r="D218" s="238"/>
      <c r="E218" s="238"/>
      <c r="F218" s="238"/>
      <c r="G218" s="242"/>
      <c r="H218" s="245" t="str">
        <f t="shared" si="9"/>
        <v/>
      </c>
      <c r="I218" s="251"/>
      <c r="J218" s="255"/>
      <c r="K218" s="259"/>
      <c r="M218" s="261" t="b">
        <f t="shared" si="10"/>
        <v>0</v>
      </c>
      <c r="N218" s="262" t="str">
        <f t="shared" si="11"/>
        <v>FALSE</v>
      </c>
      <c r="O218" s="265"/>
      <c r="P218" s="23" t="s">
        <v>401</v>
      </c>
      <c r="R218" s="271" t="s">
        <v>7278</v>
      </c>
      <c r="S218" s="268" t="s">
        <v>7279</v>
      </c>
      <c r="T218" s="268" t="s">
        <v>5411</v>
      </c>
      <c r="U218" s="268" t="s">
        <v>3719</v>
      </c>
      <c r="V218" s="268" t="s">
        <v>160</v>
      </c>
      <c r="W218" s="268" t="s">
        <v>7094</v>
      </c>
      <c r="Y218" s="271" t="s">
        <v>7289</v>
      </c>
      <c r="Z218" s="268" t="s">
        <v>7279</v>
      </c>
      <c r="AA218" s="268" t="s">
        <v>5411</v>
      </c>
      <c r="AB218" s="268" t="s">
        <v>3719</v>
      </c>
      <c r="AC218" s="268" t="s">
        <v>160</v>
      </c>
      <c r="AD218" s="268" t="s">
        <v>7094</v>
      </c>
    </row>
    <row r="219" spans="1:30" s="24" customFormat="1" ht="12.75" hidden="1" customHeight="1">
      <c r="A219" s="219"/>
      <c r="B219" s="224"/>
      <c r="C219" s="232"/>
      <c r="D219" s="238"/>
      <c r="E219" s="238"/>
      <c r="F219" s="238"/>
      <c r="G219" s="242"/>
      <c r="H219" s="245" t="str">
        <f t="shared" si="9"/>
        <v/>
      </c>
      <c r="I219" s="251"/>
      <c r="J219" s="255"/>
      <c r="K219" s="259"/>
      <c r="M219" s="261" t="b">
        <f t="shared" si="10"/>
        <v>0</v>
      </c>
      <c r="N219" s="262" t="str">
        <f t="shared" si="11"/>
        <v>FALSE</v>
      </c>
      <c r="O219" s="265"/>
      <c r="P219" s="266" t="s">
        <v>6434</v>
      </c>
      <c r="Q219" s="69" t="s">
        <v>7274</v>
      </c>
      <c r="R219" s="272">
        <f>SUM(S219:W219)</f>
        <v>0</v>
      </c>
      <c r="S219" s="272">
        <f>SUMIFS($I217:$I226,$C217:$C226,"R5当",$D217:$D226,"地域結婚支援重点推進事業",$H217:$H226,2/3)</f>
        <v>0</v>
      </c>
      <c r="T219" s="272"/>
      <c r="U219" s="272"/>
      <c r="V219" s="272"/>
      <c r="W219" s="272"/>
      <c r="Y219" s="272">
        <f>SUM(Z219:AD219)</f>
        <v>0</v>
      </c>
      <c r="Z219" s="272">
        <f>SUMIFS($J217:$J226,$C217:$C226,"R5当",$D217:$D226,"地域結婚支援重点推進事業",$H217:$H226,2/3)</f>
        <v>0</v>
      </c>
      <c r="AA219" s="272"/>
      <c r="AB219" s="272"/>
      <c r="AC219" s="272"/>
      <c r="AD219" s="272"/>
    </row>
    <row r="220" spans="1:30" s="24" customFormat="1" ht="12.75" hidden="1" customHeight="1">
      <c r="A220" s="219"/>
      <c r="B220" s="224"/>
      <c r="C220" s="235"/>
      <c r="D220" s="238"/>
      <c r="E220" s="238"/>
      <c r="F220" s="238"/>
      <c r="G220" s="242"/>
      <c r="H220" s="245" t="str">
        <f t="shared" si="9"/>
        <v/>
      </c>
      <c r="I220" s="251"/>
      <c r="J220" s="255"/>
      <c r="K220" s="259"/>
      <c r="M220" s="261" t="b">
        <f t="shared" si="10"/>
        <v>0</v>
      </c>
      <c r="N220" s="262" t="str">
        <f t="shared" si="11"/>
        <v>FALSE</v>
      </c>
      <c r="O220" s="265"/>
      <c r="P220" s="267"/>
      <c r="Q220" s="69" t="s">
        <v>1395</v>
      </c>
      <c r="R220" s="272">
        <f>SUM(S220:W220)</f>
        <v>0</v>
      </c>
      <c r="S220" s="272"/>
      <c r="T220" s="272"/>
      <c r="U220" s="272">
        <f>SUMIFS($I217:$I226,$C217:$C226,"R5当",$D217:$D226,"結婚_妊娠・出産_子育てに温かい社会づくり_機運醸成事業",$H217:$H226,1/2)</f>
        <v>0</v>
      </c>
      <c r="V220" s="272"/>
      <c r="W220" s="272"/>
      <c r="Y220" s="272">
        <f>SUM(Z220:AD220)</f>
        <v>0</v>
      </c>
      <c r="Z220" s="272"/>
      <c r="AA220" s="272"/>
      <c r="AB220" s="272">
        <f>SUMIFS($J217:$J226,$C217:$C226,"R5当",$D217:$D226,"結婚_妊娠・出産_子育てに温かい社会づくり_機運醸成事業",$H217:$H226,1/2)</f>
        <v>0</v>
      </c>
      <c r="AC220" s="272"/>
      <c r="AD220" s="272"/>
    </row>
    <row r="221" spans="1:30" s="24" customFormat="1" ht="12.75" hidden="1" customHeight="1">
      <c r="A221" s="219"/>
      <c r="B221" s="224"/>
      <c r="C221" s="231"/>
      <c r="D221" s="238"/>
      <c r="E221" s="238"/>
      <c r="F221" s="238"/>
      <c r="G221" s="242"/>
      <c r="H221" s="245" t="str">
        <f t="shared" si="9"/>
        <v/>
      </c>
      <c r="I221" s="251"/>
      <c r="J221" s="255"/>
      <c r="K221" s="259"/>
      <c r="M221" s="261" t="b">
        <f t="shared" si="10"/>
        <v>0</v>
      </c>
      <c r="N221" s="262" t="str">
        <f t="shared" si="11"/>
        <v>FALSE</v>
      </c>
      <c r="O221" s="265"/>
      <c r="P221" s="268" t="s">
        <v>5619</v>
      </c>
      <c r="Q221" s="269" t="str">
        <f>IF(COUNTIF(M217:M226,"R5当一般"),"一般コース","")</f>
        <v/>
      </c>
      <c r="R221" s="272">
        <f>SUM(S221:W221)</f>
        <v>0</v>
      </c>
      <c r="S221" s="272"/>
      <c r="T221" s="272"/>
      <c r="U221" s="272"/>
      <c r="V221" s="272">
        <f>SUMIFS($I217:$I226,$C217:$C226,"R5当",$F217:$F226,"4_1 新規に婚姻した世帯に対する住宅取得費用又は住宅賃借費用に係る支援及び引越費用等に係る支援（一般コース）")</f>
        <v>0</v>
      </c>
      <c r="W221" s="272"/>
      <c r="Y221" s="272">
        <f>SUM(Z221:AD221)</f>
        <v>0</v>
      </c>
      <c r="Z221" s="272"/>
      <c r="AA221" s="272"/>
      <c r="AB221" s="272"/>
      <c r="AC221" s="272">
        <f>SUMIFS($J217:$J226,$C217:$C226,"R5当",$F217:$F226,"4_1 新規に婚姻した世帯に対する住宅取得費用又は住宅賃借費用に係る支援及び引越費用等に係る支援（一般コース）")</f>
        <v>0</v>
      </c>
      <c r="AD221" s="272"/>
    </row>
    <row r="222" spans="1:30" s="24" customFormat="1" ht="12.75" hidden="1" customHeight="1">
      <c r="A222" s="219"/>
      <c r="B222" s="224"/>
      <c r="C222" s="232"/>
      <c r="D222" s="238"/>
      <c r="E222" s="238"/>
      <c r="F222" s="238"/>
      <c r="G222" s="242"/>
      <c r="H222" s="245" t="str">
        <f t="shared" si="9"/>
        <v/>
      </c>
      <c r="I222" s="251"/>
      <c r="J222" s="255"/>
      <c r="K222" s="259"/>
      <c r="M222" s="261" t="b">
        <f t="shared" si="10"/>
        <v>0</v>
      </c>
      <c r="N222" s="262" t="str">
        <f t="shared" si="11"/>
        <v>FALSE</v>
      </c>
      <c r="O222" s="265"/>
      <c r="P222" s="24" t="s">
        <v>4620</v>
      </c>
      <c r="R222" s="273"/>
      <c r="S222" s="273"/>
      <c r="T222" s="273"/>
      <c r="U222" s="273"/>
      <c r="V222" s="273"/>
      <c r="W222" s="273"/>
      <c r="Y222" s="273"/>
      <c r="Z222" s="273"/>
      <c r="AA222" s="273"/>
      <c r="AB222" s="273"/>
      <c r="AC222" s="273"/>
      <c r="AD222" s="273"/>
    </row>
    <row r="223" spans="1:30" s="24" customFormat="1" ht="12.75" hidden="1" customHeight="1">
      <c r="A223" s="219"/>
      <c r="B223" s="224"/>
      <c r="C223" s="232"/>
      <c r="D223" s="238"/>
      <c r="E223" s="238"/>
      <c r="F223" s="238"/>
      <c r="G223" s="242"/>
      <c r="H223" s="245" t="str">
        <f t="shared" si="9"/>
        <v/>
      </c>
      <c r="I223" s="251"/>
      <c r="J223" s="255"/>
      <c r="K223" s="259"/>
      <c r="M223" s="261" t="b">
        <f t="shared" si="10"/>
        <v>0</v>
      </c>
      <c r="N223" s="262" t="str">
        <f t="shared" si="11"/>
        <v>FALSE</v>
      </c>
      <c r="O223" s="265"/>
      <c r="P223" s="266" t="s">
        <v>6434</v>
      </c>
      <c r="Q223" s="270" t="s">
        <v>6257</v>
      </c>
      <c r="R223" s="272">
        <f>SUM(S223:W223)</f>
        <v>0</v>
      </c>
      <c r="S223" s="272">
        <f>SUMIFS($I217:$I226,$C217:$C226,"R4補",$D217:$D226,"地域結婚支援重点推進事業",$H217:$H226,3/4)</f>
        <v>0</v>
      </c>
      <c r="T223" s="272">
        <f>SUMIFS($I217:$I226,$C217:$C226,"R4補",$D217:$D226,"結婚支援コンシェルジュ事業",$H217:$H226,3/4)</f>
        <v>0</v>
      </c>
      <c r="U223" s="272"/>
      <c r="V223" s="272"/>
      <c r="W223" s="272"/>
      <c r="Y223" s="272">
        <f>SUM(Z223:AD223)</f>
        <v>0</v>
      </c>
      <c r="Z223" s="272">
        <f>SUMIFS($J217:$J226,$C217:$C226,"R4補",$D217:$D226,"地域結婚支援重点推進事業",$H217:$H226,3/4)</f>
        <v>0</v>
      </c>
      <c r="AA223" s="272">
        <f>SUMIFS($J217:$J226,$C217:$C226,"R4補",$D217:$D226,"結婚支援コンシェルジュ事業",$H217:$H226,3/4)</f>
        <v>0</v>
      </c>
      <c r="AB223" s="272"/>
      <c r="AC223" s="272"/>
      <c r="AD223" s="272"/>
    </row>
    <row r="224" spans="1:30" s="24" customFormat="1" ht="12.75" hidden="1" customHeight="1">
      <c r="A224" s="219"/>
      <c r="B224" s="224"/>
      <c r="C224" s="232"/>
      <c r="D224" s="238"/>
      <c r="E224" s="238"/>
      <c r="F224" s="238"/>
      <c r="G224" s="242"/>
      <c r="H224" s="245" t="str">
        <f t="shared" si="9"/>
        <v/>
      </c>
      <c r="I224" s="251"/>
      <c r="J224" s="255"/>
      <c r="K224" s="259"/>
      <c r="M224" s="261" t="b">
        <f t="shared" si="10"/>
        <v>0</v>
      </c>
      <c r="N224" s="262" t="str">
        <f t="shared" si="11"/>
        <v>FALSE</v>
      </c>
      <c r="O224" s="265"/>
      <c r="P224" s="266"/>
      <c r="Q224" s="69" t="s">
        <v>7274</v>
      </c>
      <c r="R224" s="272">
        <f>SUM(S224:W224)</f>
        <v>0</v>
      </c>
      <c r="S224" s="272">
        <f>SUMIFS($I217:$I226,$C217:$C226,"R4補",$D217:$D226,"地域結婚支援重点推進事業",$H217:$H226,2/3)</f>
        <v>0</v>
      </c>
      <c r="T224" s="272"/>
      <c r="U224" s="272">
        <f>SUMIFS($I217:$I226,$C217:$C226,"R4補",$D217:$D226,"結婚_妊娠・出産_子育てに温かい社会づくり_機運醸成事業",$H217:$H226,2/3)</f>
        <v>0</v>
      </c>
      <c r="V224" s="272"/>
      <c r="W224" s="272"/>
      <c r="Y224" s="272">
        <f>SUM(Z224:AD224)</f>
        <v>0</v>
      </c>
      <c r="Z224" s="272">
        <f>SUMIFS($J217:$J226,$C217:$C226,"R4補",$D217:$D226,"地域結婚支援重点推進事業",$H217:$H226,2/3)</f>
        <v>0</v>
      </c>
      <c r="AA224" s="272"/>
      <c r="AB224" s="272">
        <f>SUMIFS($J217:$J226,$C217:$C226,"R4補",$D217:$D226,"結婚_妊娠・出産_子育てに温かい社会づくり_機運醸成事業",$H217:$H226,2/3)</f>
        <v>0</v>
      </c>
      <c r="AC224" s="272"/>
      <c r="AD224" s="272"/>
    </row>
    <row r="225" spans="1:30" s="24" customFormat="1" ht="12.75" hidden="1" customHeight="1">
      <c r="A225" s="219"/>
      <c r="B225" s="224"/>
      <c r="C225" s="232"/>
      <c r="D225" s="238"/>
      <c r="E225" s="238"/>
      <c r="F225" s="238"/>
      <c r="G225" s="242"/>
      <c r="H225" s="245" t="str">
        <f t="shared" si="9"/>
        <v/>
      </c>
      <c r="I225" s="251"/>
      <c r="J225" s="255"/>
      <c r="K225" s="259"/>
      <c r="M225" s="261" t="b">
        <f t="shared" si="10"/>
        <v>0</v>
      </c>
      <c r="N225" s="262" t="str">
        <f t="shared" si="11"/>
        <v>FALSE</v>
      </c>
      <c r="O225" s="265"/>
      <c r="P225" s="266"/>
      <c r="Q225" s="69" t="s">
        <v>1395</v>
      </c>
      <c r="R225" s="272">
        <f>SUM(S225:W225)</f>
        <v>0</v>
      </c>
      <c r="S225" s="272"/>
      <c r="T225" s="272"/>
      <c r="U225" s="272">
        <f>SUMIFS($I217:$I226,$C217:$C226,"R4補",$D217:$D226,"結婚_妊娠・出産_子育てに温かい社会づくり_機運醸成事業",$H217:$H226,1/2)</f>
        <v>0</v>
      </c>
      <c r="V225" s="272"/>
      <c r="W225" s="272"/>
      <c r="Y225" s="272">
        <f>SUM(Z225:AD225)</f>
        <v>0</v>
      </c>
      <c r="Z225" s="272"/>
      <c r="AA225" s="272"/>
      <c r="AB225" s="272">
        <f>SUMIFS($J217:$J226,$C217:$C226,"R4補",$D217:$D226,"結婚_妊娠・出産_子育てに温かい社会づくり_機運醸成事業",$H217:$H226,1/2)</f>
        <v>0</v>
      </c>
      <c r="AC225" s="272"/>
      <c r="AD225" s="272"/>
    </row>
    <row r="226" spans="1:30" s="24" customFormat="1" ht="12.75" hidden="1" customHeight="1">
      <c r="A226" s="220"/>
      <c r="B226" s="225"/>
      <c r="C226" s="234"/>
      <c r="D226" s="239"/>
      <c r="E226" s="239"/>
      <c r="F226" s="239"/>
      <c r="G226" s="243"/>
      <c r="H226" s="246" t="str">
        <f t="shared" si="9"/>
        <v/>
      </c>
      <c r="I226" s="252"/>
      <c r="J226" s="256"/>
      <c r="K226" s="259"/>
      <c r="M226" s="261" t="b">
        <f t="shared" si="10"/>
        <v>0</v>
      </c>
      <c r="N226" s="262" t="str">
        <f t="shared" si="11"/>
        <v>FALSE</v>
      </c>
      <c r="O226" s="265"/>
      <c r="P226" s="268" t="s">
        <v>5619</v>
      </c>
      <c r="Q226" s="270" t="str">
        <f>IF(COUNTIF(M217:M226,"R4補一般"),"一般コース",IF(COUNTIF(M217:M226,"R4補連携"),"連携コース",""))</f>
        <v/>
      </c>
      <c r="R226" s="272">
        <f>SUM(S226:W226)</f>
        <v>0</v>
      </c>
      <c r="S226" s="272"/>
      <c r="T226" s="272"/>
      <c r="U226" s="272"/>
      <c r="V226" s="272">
        <f>SUMIFS($I217:$I226,$C217:$C226,"R4補",$F217:$F226,"4_1 新規に婚姻した世帯に対する住宅取得費用又は住宅賃借費用に係る支援及び引越費用等に係る支援（一般コース）")</f>
        <v>0</v>
      </c>
      <c r="W226" s="272">
        <f>SUMIFS($I217:$I226,$C217:$C226,"R4補",$F217:$F226,"4_2 新規に婚姻した世帯に対する住宅取得費用又は住宅賃借費用に係る支援及び引越費用等に係る支援（都道府県主導型コース）")</f>
        <v>0</v>
      </c>
      <c r="Y226" s="272">
        <f>SUM(Z226:AD226)</f>
        <v>0</v>
      </c>
      <c r="Z226" s="272"/>
      <c r="AA226" s="272"/>
      <c r="AB226" s="272"/>
      <c r="AC226" s="272">
        <f>SUMIFS($J217:$J226,$C217:$C226,"R4補",$F217:$F226,"4_1 新規に婚姻した世帯に対する住宅取得費用又は住宅賃借費用に係る支援及び引越費用等に係る支援（一般コース）")</f>
        <v>0</v>
      </c>
      <c r="AD226" s="272">
        <f>SUMIFS($J217:$J226,$C217:$C226,"R4補",$F217:$F226,"4_2 新規に婚姻した世帯に対する住宅取得費用又は住宅賃借費用に係る支援及び引越費用等に係る支援（都道府県主導型コース）")</f>
        <v>0</v>
      </c>
    </row>
    <row r="227" spans="1:30" s="24" customFormat="1" ht="12.75" hidden="1" customHeight="1">
      <c r="A227" s="218"/>
      <c r="B227" s="223"/>
      <c r="C227" s="230"/>
      <c r="D227" s="237"/>
      <c r="E227" s="237"/>
      <c r="F227" s="237"/>
      <c r="G227" s="241"/>
      <c r="H227" s="247" t="str">
        <f t="shared" si="9"/>
        <v/>
      </c>
      <c r="I227" s="250"/>
      <c r="J227" s="254"/>
      <c r="K227" s="259"/>
      <c r="M227" s="261" t="b">
        <f t="shared" si="10"/>
        <v>0</v>
      </c>
      <c r="N227" s="262" t="str">
        <f t="shared" si="11"/>
        <v>FALSE</v>
      </c>
      <c r="O227" s="265"/>
    </row>
    <row r="228" spans="1:30" s="24" customFormat="1" ht="12.75" hidden="1" customHeight="1">
      <c r="A228" s="219"/>
      <c r="B228" s="224"/>
      <c r="C228" s="231"/>
      <c r="D228" s="238"/>
      <c r="E228" s="238"/>
      <c r="F228" s="238"/>
      <c r="G228" s="242"/>
      <c r="H228" s="245" t="str">
        <f t="shared" si="9"/>
        <v/>
      </c>
      <c r="I228" s="251"/>
      <c r="J228" s="255"/>
      <c r="K228" s="259"/>
      <c r="M228" s="261" t="b">
        <f t="shared" si="10"/>
        <v>0</v>
      </c>
      <c r="N228" s="262" t="str">
        <f t="shared" si="11"/>
        <v>FALSE</v>
      </c>
      <c r="O228" s="265"/>
      <c r="P228" s="23" t="s">
        <v>401</v>
      </c>
      <c r="R228" s="271" t="s">
        <v>7278</v>
      </c>
      <c r="S228" s="268" t="s">
        <v>7279</v>
      </c>
      <c r="T228" s="268" t="s">
        <v>5411</v>
      </c>
      <c r="U228" s="268" t="s">
        <v>3719</v>
      </c>
      <c r="V228" s="268" t="s">
        <v>160</v>
      </c>
      <c r="W228" s="268" t="s">
        <v>7094</v>
      </c>
      <c r="Y228" s="271" t="s">
        <v>7289</v>
      </c>
      <c r="Z228" s="268" t="s">
        <v>7279</v>
      </c>
      <c r="AA228" s="268" t="s">
        <v>5411</v>
      </c>
      <c r="AB228" s="268" t="s">
        <v>3719</v>
      </c>
      <c r="AC228" s="268" t="s">
        <v>160</v>
      </c>
      <c r="AD228" s="268" t="s">
        <v>7094</v>
      </c>
    </row>
    <row r="229" spans="1:30" s="24" customFormat="1" ht="12.75" hidden="1" customHeight="1">
      <c r="A229" s="219"/>
      <c r="B229" s="224"/>
      <c r="C229" s="232"/>
      <c r="D229" s="238"/>
      <c r="E229" s="238"/>
      <c r="F229" s="238"/>
      <c r="G229" s="242"/>
      <c r="H229" s="245" t="str">
        <f t="shared" si="9"/>
        <v/>
      </c>
      <c r="I229" s="251"/>
      <c r="J229" s="255"/>
      <c r="K229" s="259"/>
      <c r="M229" s="261" t="b">
        <f t="shared" si="10"/>
        <v>0</v>
      </c>
      <c r="N229" s="262" t="str">
        <f t="shared" si="11"/>
        <v>FALSE</v>
      </c>
      <c r="O229" s="265"/>
      <c r="P229" s="266" t="s">
        <v>6434</v>
      </c>
      <c r="Q229" s="69" t="s">
        <v>7274</v>
      </c>
      <c r="R229" s="272">
        <f>SUM(S229:W229)</f>
        <v>0</v>
      </c>
      <c r="S229" s="272">
        <f>SUMIFS($I227:$I236,$C227:$C236,"R5当",$D227:$D236,"地域結婚支援重点推進事業",$H227:$H236,2/3)</f>
        <v>0</v>
      </c>
      <c r="T229" s="272"/>
      <c r="U229" s="272"/>
      <c r="V229" s="272"/>
      <c r="W229" s="272"/>
      <c r="Y229" s="272">
        <f>SUM(Z229:AD229)</f>
        <v>0</v>
      </c>
      <c r="Z229" s="272">
        <f>SUMIFS($J227:$J236,$C227:$C236,"R5当",$D227:$D236,"地域結婚支援重点推進事業",$H227:$H236,2/3)</f>
        <v>0</v>
      </c>
      <c r="AA229" s="272"/>
      <c r="AB229" s="272"/>
      <c r="AC229" s="272"/>
      <c r="AD229" s="272"/>
    </row>
    <row r="230" spans="1:30" s="24" customFormat="1" ht="12.75" hidden="1" customHeight="1">
      <c r="A230" s="219"/>
      <c r="B230" s="224"/>
      <c r="C230" s="235"/>
      <c r="D230" s="238"/>
      <c r="E230" s="238"/>
      <c r="F230" s="238"/>
      <c r="G230" s="242"/>
      <c r="H230" s="245" t="str">
        <f t="shared" si="9"/>
        <v/>
      </c>
      <c r="I230" s="251"/>
      <c r="J230" s="255"/>
      <c r="K230" s="259"/>
      <c r="M230" s="261" t="b">
        <f t="shared" si="10"/>
        <v>0</v>
      </c>
      <c r="N230" s="262" t="str">
        <f t="shared" si="11"/>
        <v>FALSE</v>
      </c>
      <c r="O230" s="265"/>
      <c r="P230" s="267"/>
      <c r="Q230" s="69" t="s">
        <v>1395</v>
      </c>
      <c r="R230" s="272">
        <f>SUM(S230:W230)</f>
        <v>0</v>
      </c>
      <c r="S230" s="272"/>
      <c r="T230" s="272"/>
      <c r="U230" s="272">
        <f>SUMIFS($I227:$I236,$C227:$C236,"R5当",$D227:$D236,"結婚_妊娠・出産_子育てに温かい社会づくり_機運醸成事業",$H227:$H236,1/2)</f>
        <v>0</v>
      </c>
      <c r="V230" s="272"/>
      <c r="W230" s="272"/>
      <c r="Y230" s="272">
        <f>SUM(Z230:AD230)</f>
        <v>0</v>
      </c>
      <c r="Z230" s="272"/>
      <c r="AA230" s="272"/>
      <c r="AB230" s="272">
        <f>SUMIFS($J227:$J236,$C227:$C236,"R5当",$D227:$D236,"結婚_妊娠・出産_子育てに温かい社会づくり_機運醸成事業",$H227:$H236,1/2)</f>
        <v>0</v>
      </c>
      <c r="AC230" s="272"/>
      <c r="AD230" s="272"/>
    </row>
    <row r="231" spans="1:30" s="24" customFormat="1" ht="12.75" hidden="1" customHeight="1">
      <c r="A231" s="219"/>
      <c r="B231" s="224"/>
      <c r="C231" s="231"/>
      <c r="D231" s="238"/>
      <c r="E231" s="238"/>
      <c r="F231" s="238"/>
      <c r="G231" s="242"/>
      <c r="H231" s="245" t="str">
        <f t="shared" si="9"/>
        <v/>
      </c>
      <c r="I231" s="251"/>
      <c r="J231" s="255"/>
      <c r="K231" s="259"/>
      <c r="M231" s="261" t="b">
        <f t="shared" si="10"/>
        <v>0</v>
      </c>
      <c r="N231" s="262" t="str">
        <f t="shared" si="11"/>
        <v>FALSE</v>
      </c>
      <c r="O231" s="265"/>
      <c r="P231" s="268" t="s">
        <v>5619</v>
      </c>
      <c r="Q231" s="269" t="str">
        <f>IF(COUNTIF(M227:M236,"R5当一般"),"一般コース","")</f>
        <v/>
      </c>
      <c r="R231" s="272">
        <f>SUM(S231:W231)</f>
        <v>0</v>
      </c>
      <c r="S231" s="272"/>
      <c r="T231" s="272"/>
      <c r="U231" s="272"/>
      <c r="V231" s="272">
        <f>SUMIFS($I227:$I236,$C227:$C236,"R5当",$F227:$F236,"4_1 新規に婚姻した世帯に対する住宅取得費用又は住宅賃借費用に係る支援及び引越費用等に係る支援（一般コース）")</f>
        <v>0</v>
      </c>
      <c r="W231" s="272"/>
      <c r="Y231" s="272">
        <f>SUM(Z231:AD231)</f>
        <v>0</v>
      </c>
      <c r="Z231" s="272"/>
      <c r="AA231" s="272"/>
      <c r="AB231" s="272"/>
      <c r="AC231" s="272">
        <f>SUMIFS($J227:$J236,$C227:$C236,"R5当",$F227:$F236,"4_1 新規に婚姻した世帯に対する住宅取得費用又は住宅賃借費用に係る支援及び引越費用等に係る支援（一般コース）")</f>
        <v>0</v>
      </c>
      <c r="AD231" s="272"/>
    </row>
    <row r="232" spans="1:30" s="24" customFormat="1" ht="12.75" hidden="1" customHeight="1">
      <c r="A232" s="219"/>
      <c r="B232" s="224"/>
      <c r="C232" s="232"/>
      <c r="D232" s="238"/>
      <c r="E232" s="238"/>
      <c r="F232" s="238"/>
      <c r="G232" s="242"/>
      <c r="H232" s="245" t="str">
        <f t="shared" si="9"/>
        <v/>
      </c>
      <c r="I232" s="251"/>
      <c r="J232" s="255"/>
      <c r="K232" s="259"/>
      <c r="M232" s="261" t="b">
        <f t="shared" si="10"/>
        <v>0</v>
      </c>
      <c r="N232" s="262" t="str">
        <f t="shared" si="11"/>
        <v>FALSE</v>
      </c>
      <c r="O232" s="265"/>
      <c r="P232" s="24" t="s">
        <v>4620</v>
      </c>
      <c r="R232" s="273"/>
      <c r="S232" s="273"/>
      <c r="T232" s="273"/>
      <c r="U232" s="273"/>
      <c r="V232" s="273"/>
      <c r="W232" s="273"/>
      <c r="Y232" s="273"/>
      <c r="Z232" s="273"/>
      <c r="AA232" s="273"/>
      <c r="AB232" s="273"/>
      <c r="AC232" s="273"/>
      <c r="AD232" s="273"/>
    </row>
    <row r="233" spans="1:30" s="24" customFormat="1" ht="12.75" hidden="1" customHeight="1">
      <c r="A233" s="219"/>
      <c r="B233" s="224"/>
      <c r="C233" s="232"/>
      <c r="D233" s="238"/>
      <c r="E233" s="238"/>
      <c r="F233" s="238"/>
      <c r="G233" s="242"/>
      <c r="H233" s="245" t="str">
        <f t="shared" si="9"/>
        <v/>
      </c>
      <c r="I233" s="251"/>
      <c r="J233" s="255"/>
      <c r="K233" s="259"/>
      <c r="M233" s="261" t="b">
        <f t="shared" si="10"/>
        <v>0</v>
      </c>
      <c r="N233" s="262" t="str">
        <f t="shared" si="11"/>
        <v>FALSE</v>
      </c>
      <c r="O233" s="265"/>
      <c r="P233" s="266" t="s">
        <v>6434</v>
      </c>
      <c r="Q233" s="270" t="s">
        <v>6257</v>
      </c>
      <c r="R233" s="272">
        <f>SUM(S233:W233)</f>
        <v>0</v>
      </c>
      <c r="S233" s="272">
        <f>SUMIFS($I227:$I236,$C227:$C236,"R4補",$D227:$D236,"地域結婚支援重点推進事業",$H227:$H236,3/4)</f>
        <v>0</v>
      </c>
      <c r="T233" s="272">
        <f>SUMIFS($I227:$I236,$C227:$C236,"R4補",$D227:$D236,"結婚支援コンシェルジュ事業",$H227:$H236,3/4)</f>
        <v>0</v>
      </c>
      <c r="U233" s="272"/>
      <c r="V233" s="272"/>
      <c r="W233" s="272"/>
      <c r="Y233" s="272">
        <f>SUM(Z233:AD233)</f>
        <v>0</v>
      </c>
      <c r="Z233" s="272">
        <f>SUMIFS($J227:$J236,$C227:$C236,"R4補",$D227:$D236,"地域結婚支援重点推進事業",$H227:$H236,3/4)</f>
        <v>0</v>
      </c>
      <c r="AA233" s="272">
        <f>SUMIFS($J227:$J236,$C227:$C236,"R4補",$D227:$D236,"結婚支援コンシェルジュ事業",$H227:$H236,3/4)</f>
        <v>0</v>
      </c>
      <c r="AB233" s="272"/>
      <c r="AC233" s="272"/>
      <c r="AD233" s="272"/>
    </row>
    <row r="234" spans="1:30" s="24" customFormat="1" ht="12.75" hidden="1" customHeight="1">
      <c r="A234" s="219"/>
      <c r="B234" s="224"/>
      <c r="C234" s="232"/>
      <c r="D234" s="238"/>
      <c r="E234" s="238"/>
      <c r="F234" s="238"/>
      <c r="G234" s="242"/>
      <c r="H234" s="245" t="str">
        <f t="shared" si="9"/>
        <v/>
      </c>
      <c r="I234" s="251"/>
      <c r="J234" s="255"/>
      <c r="K234" s="259"/>
      <c r="M234" s="261" t="b">
        <f t="shared" si="10"/>
        <v>0</v>
      </c>
      <c r="N234" s="262" t="str">
        <f t="shared" si="11"/>
        <v>FALSE</v>
      </c>
      <c r="O234" s="265"/>
      <c r="P234" s="266"/>
      <c r="Q234" s="69" t="s">
        <v>7274</v>
      </c>
      <c r="R234" s="272">
        <f>SUM(S234:W234)</f>
        <v>0</v>
      </c>
      <c r="S234" s="272">
        <f>SUMIFS($I227:$I236,$C227:$C236,"R4補",$D227:$D236,"地域結婚支援重点推進事業",$H227:$H236,2/3)</f>
        <v>0</v>
      </c>
      <c r="T234" s="272"/>
      <c r="U234" s="272">
        <f>SUMIFS($I227:$I236,$C227:$C236,"R4補",$D227:$D236,"結婚_妊娠・出産_子育てに温かい社会づくり_機運醸成事業",$H227:$H236,2/3)</f>
        <v>0</v>
      </c>
      <c r="V234" s="272"/>
      <c r="W234" s="272"/>
      <c r="Y234" s="272">
        <f>SUM(Z234:AD234)</f>
        <v>0</v>
      </c>
      <c r="Z234" s="272">
        <f>SUMIFS($J227:$J236,$C227:$C236,"R4補",$D227:$D236,"地域結婚支援重点推進事業",$H227:$H236,2/3)</f>
        <v>0</v>
      </c>
      <c r="AA234" s="272"/>
      <c r="AB234" s="272">
        <f>SUMIFS($J227:$J236,$C227:$C236,"R4補",$D227:$D236,"結婚_妊娠・出産_子育てに温かい社会づくり_機運醸成事業",$H227:$H236,2/3)</f>
        <v>0</v>
      </c>
      <c r="AC234" s="272"/>
      <c r="AD234" s="272"/>
    </row>
    <row r="235" spans="1:30" s="24" customFormat="1" ht="12.75" hidden="1" customHeight="1">
      <c r="A235" s="219"/>
      <c r="B235" s="224"/>
      <c r="C235" s="232"/>
      <c r="D235" s="238"/>
      <c r="E235" s="238"/>
      <c r="F235" s="238"/>
      <c r="G235" s="242"/>
      <c r="H235" s="245" t="str">
        <f t="shared" si="9"/>
        <v/>
      </c>
      <c r="I235" s="251"/>
      <c r="J235" s="255"/>
      <c r="K235" s="259"/>
      <c r="M235" s="261" t="b">
        <f t="shared" si="10"/>
        <v>0</v>
      </c>
      <c r="N235" s="262" t="str">
        <f t="shared" si="11"/>
        <v>FALSE</v>
      </c>
      <c r="O235" s="265"/>
      <c r="P235" s="266"/>
      <c r="Q235" s="69" t="s">
        <v>1395</v>
      </c>
      <c r="R235" s="272">
        <f>SUM(S235:W235)</f>
        <v>0</v>
      </c>
      <c r="S235" s="272"/>
      <c r="T235" s="272"/>
      <c r="U235" s="272">
        <f>SUMIFS($I227:$I236,$C227:$C236,"R4補",$D227:$D236,"結婚_妊娠・出産_子育てに温かい社会づくり_機運醸成事業",$H227:$H236,1/2)</f>
        <v>0</v>
      </c>
      <c r="V235" s="272"/>
      <c r="W235" s="272"/>
      <c r="Y235" s="272">
        <f>SUM(Z235:AD235)</f>
        <v>0</v>
      </c>
      <c r="Z235" s="272"/>
      <c r="AA235" s="272"/>
      <c r="AB235" s="272">
        <f>SUMIFS($J227:$J236,$C227:$C236,"R4補",$D227:$D236,"結婚_妊娠・出産_子育てに温かい社会づくり_機運醸成事業",$H227:$H236,1/2)</f>
        <v>0</v>
      </c>
      <c r="AC235" s="272"/>
      <c r="AD235" s="272"/>
    </row>
    <row r="236" spans="1:30" s="24" customFormat="1" ht="12.75" hidden="1" customHeight="1">
      <c r="A236" s="220"/>
      <c r="B236" s="225"/>
      <c r="C236" s="234"/>
      <c r="D236" s="239"/>
      <c r="E236" s="239"/>
      <c r="F236" s="239"/>
      <c r="G236" s="243"/>
      <c r="H236" s="246" t="str">
        <f t="shared" si="9"/>
        <v/>
      </c>
      <c r="I236" s="252"/>
      <c r="J236" s="256"/>
      <c r="K236" s="259"/>
      <c r="M236" s="261" t="b">
        <f t="shared" si="10"/>
        <v>0</v>
      </c>
      <c r="N236" s="262" t="str">
        <f t="shared" si="11"/>
        <v>FALSE</v>
      </c>
      <c r="O236" s="265"/>
      <c r="P236" s="268" t="s">
        <v>5619</v>
      </c>
      <c r="Q236" s="270" t="str">
        <f>IF(COUNTIF(M227:M236,"R4補一般"),"一般コース",IF(COUNTIF(M227:M236,"R4補連携"),"連携コース",""))</f>
        <v/>
      </c>
      <c r="R236" s="272">
        <f>SUM(S236:W236)</f>
        <v>0</v>
      </c>
      <c r="S236" s="272"/>
      <c r="T236" s="272"/>
      <c r="U236" s="272"/>
      <c r="V236" s="272">
        <f>SUMIFS($I227:$I236,$C227:$C236,"R4補",$F227:$F236,"4_1 新規に婚姻した世帯に対する住宅取得費用又は住宅賃借費用に係る支援及び引越費用等に係る支援（一般コース）")</f>
        <v>0</v>
      </c>
      <c r="W236" s="272">
        <f>SUMIFS($I227:$I236,$C227:$C236,"R4補",$F227:$F236,"4_2 新規に婚姻した世帯に対する住宅取得費用又は住宅賃借費用に係る支援及び引越費用等に係る支援（都道府県主導型コース）")</f>
        <v>0</v>
      </c>
      <c r="Y236" s="272">
        <f>SUM(Z236:AD236)</f>
        <v>0</v>
      </c>
      <c r="Z236" s="272"/>
      <c r="AA236" s="272"/>
      <c r="AB236" s="272"/>
      <c r="AC236" s="272">
        <f>SUMIFS($J227:$J236,$C227:$C236,"R4補",$F227:$F236,"4_1 新規に婚姻した世帯に対する住宅取得費用又は住宅賃借費用に係る支援及び引越費用等に係る支援（一般コース）")</f>
        <v>0</v>
      </c>
      <c r="AD236" s="272">
        <f>SUMIFS($J227:$J236,$C227:$C236,"R4補",$F227:$F236,"4_2 新規に婚姻した世帯に対する住宅取得費用又は住宅賃借費用に係る支援及び引越費用等に係る支援（都道府県主導型コース）")</f>
        <v>0</v>
      </c>
    </row>
    <row r="237" spans="1:30" s="24" customFormat="1" ht="12.75" hidden="1" customHeight="1">
      <c r="A237" s="218"/>
      <c r="B237" s="223"/>
      <c r="C237" s="230"/>
      <c r="D237" s="237"/>
      <c r="E237" s="237"/>
      <c r="F237" s="237"/>
      <c r="G237" s="241"/>
      <c r="H237" s="247" t="str">
        <f t="shared" si="9"/>
        <v/>
      </c>
      <c r="I237" s="250"/>
      <c r="J237" s="254"/>
      <c r="K237" s="259"/>
      <c r="M237" s="261" t="b">
        <f t="shared" si="10"/>
        <v>0</v>
      </c>
      <c r="N237" s="262" t="str">
        <f t="shared" si="11"/>
        <v>FALSE</v>
      </c>
      <c r="O237" s="265"/>
    </row>
    <row r="238" spans="1:30" s="24" customFormat="1" ht="12.75" hidden="1" customHeight="1">
      <c r="A238" s="219"/>
      <c r="B238" s="224"/>
      <c r="C238" s="231"/>
      <c r="D238" s="238"/>
      <c r="E238" s="238"/>
      <c r="F238" s="238"/>
      <c r="G238" s="242"/>
      <c r="H238" s="245" t="str">
        <f t="shared" si="9"/>
        <v/>
      </c>
      <c r="I238" s="251"/>
      <c r="J238" s="255"/>
      <c r="K238" s="259"/>
      <c r="M238" s="261" t="b">
        <f t="shared" si="10"/>
        <v>0</v>
      </c>
      <c r="N238" s="262" t="str">
        <f t="shared" si="11"/>
        <v>FALSE</v>
      </c>
      <c r="O238" s="265"/>
      <c r="P238" s="23" t="s">
        <v>401</v>
      </c>
      <c r="R238" s="271" t="s">
        <v>7278</v>
      </c>
      <c r="S238" s="268" t="s">
        <v>7279</v>
      </c>
      <c r="T238" s="268" t="s">
        <v>5411</v>
      </c>
      <c r="U238" s="268" t="s">
        <v>3719</v>
      </c>
      <c r="V238" s="268" t="s">
        <v>160</v>
      </c>
      <c r="W238" s="268" t="s">
        <v>7094</v>
      </c>
      <c r="Y238" s="271" t="s">
        <v>7289</v>
      </c>
      <c r="Z238" s="268" t="s">
        <v>7279</v>
      </c>
      <c r="AA238" s="268" t="s">
        <v>5411</v>
      </c>
      <c r="AB238" s="268" t="s">
        <v>3719</v>
      </c>
      <c r="AC238" s="268" t="s">
        <v>160</v>
      </c>
      <c r="AD238" s="268" t="s">
        <v>7094</v>
      </c>
    </row>
    <row r="239" spans="1:30" s="24" customFormat="1" ht="12.75" hidden="1" customHeight="1">
      <c r="A239" s="219"/>
      <c r="B239" s="224"/>
      <c r="C239" s="232"/>
      <c r="D239" s="238"/>
      <c r="E239" s="238"/>
      <c r="F239" s="238"/>
      <c r="G239" s="242"/>
      <c r="H239" s="245" t="str">
        <f t="shared" si="9"/>
        <v/>
      </c>
      <c r="I239" s="251"/>
      <c r="J239" s="255"/>
      <c r="K239" s="259"/>
      <c r="M239" s="261" t="b">
        <f t="shared" si="10"/>
        <v>0</v>
      </c>
      <c r="N239" s="262" t="str">
        <f t="shared" si="11"/>
        <v>FALSE</v>
      </c>
      <c r="O239" s="265"/>
      <c r="P239" s="266" t="s">
        <v>6434</v>
      </c>
      <c r="Q239" s="69" t="s">
        <v>7274</v>
      </c>
      <c r="R239" s="272">
        <f>SUM(S239:W239)</f>
        <v>0</v>
      </c>
      <c r="S239" s="272">
        <f>SUMIFS($I237:$I246,$C237:$C246,"R5当",$D237:$D246,"地域結婚支援重点推進事業",$H237:$H246,2/3)</f>
        <v>0</v>
      </c>
      <c r="T239" s="272"/>
      <c r="U239" s="272"/>
      <c r="V239" s="272"/>
      <c r="W239" s="272"/>
      <c r="Y239" s="272">
        <f>SUM(Z239:AD239)</f>
        <v>0</v>
      </c>
      <c r="Z239" s="272">
        <f>SUMIFS($J237:$J246,$C237:$C246,"R5当",$D237:$D246,"地域結婚支援重点推進事業",$H237:$H246,2/3)</f>
        <v>0</v>
      </c>
      <c r="AA239" s="272"/>
      <c r="AB239" s="272"/>
      <c r="AC239" s="272"/>
      <c r="AD239" s="272"/>
    </row>
    <row r="240" spans="1:30" s="24" customFormat="1" ht="12.75" hidden="1" customHeight="1">
      <c r="A240" s="219"/>
      <c r="B240" s="224"/>
      <c r="C240" s="235"/>
      <c r="D240" s="238"/>
      <c r="E240" s="238"/>
      <c r="F240" s="238"/>
      <c r="G240" s="242"/>
      <c r="H240" s="245" t="str">
        <f t="shared" si="9"/>
        <v/>
      </c>
      <c r="I240" s="251"/>
      <c r="J240" s="255"/>
      <c r="K240" s="259"/>
      <c r="M240" s="261" t="b">
        <f t="shared" si="10"/>
        <v>0</v>
      </c>
      <c r="N240" s="262" t="str">
        <f t="shared" si="11"/>
        <v>FALSE</v>
      </c>
      <c r="O240" s="265"/>
      <c r="P240" s="267"/>
      <c r="Q240" s="69" t="s">
        <v>1395</v>
      </c>
      <c r="R240" s="272">
        <f>SUM(S240:W240)</f>
        <v>0</v>
      </c>
      <c r="S240" s="272"/>
      <c r="T240" s="272"/>
      <c r="U240" s="272">
        <f>SUMIFS($I237:$I246,$C237:$C246,"R5当",$D237:$D246,"結婚_妊娠・出産_子育てに温かい社会づくり_機運醸成事業",$H237:$H246,1/2)</f>
        <v>0</v>
      </c>
      <c r="V240" s="272"/>
      <c r="W240" s="272"/>
      <c r="Y240" s="272">
        <f>SUM(Z240:AD240)</f>
        <v>0</v>
      </c>
      <c r="Z240" s="272"/>
      <c r="AA240" s="272"/>
      <c r="AB240" s="272">
        <f>SUMIFS($J237:$J246,$C237:$C246,"R5当",$D237:$D246,"結婚_妊娠・出産_子育てに温かい社会づくり_機運醸成事業",$H237:$H246,1/2)</f>
        <v>0</v>
      </c>
      <c r="AC240" s="272"/>
      <c r="AD240" s="272"/>
    </row>
    <row r="241" spans="1:30" s="24" customFormat="1" ht="12.75" hidden="1" customHeight="1">
      <c r="A241" s="219"/>
      <c r="B241" s="224"/>
      <c r="C241" s="231"/>
      <c r="D241" s="238"/>
      <c r="E241" s="238"/>
      <c r="F241" s="238"/>
      <c r="G241" s="242"/>
      <c r="H241" s="245" t="str">
        <f t="shared" si="9"/>
        <v/>
      </c>
      <c r="I241" s="251"/>
      <c r="J241" s="255"/>
      <c r="K241" s="259"/>
      <c r="M241" s="261" t="b">
        <f t="shared" si="10"/>
        <v>0</v>
      </c>
      <c r="N241" s="262" t="str">
        <f t="shared" si="11"/>
        <v>FALSE</v>
      </c>
      <c r="O241" s="265"/>
      <c r="P241" s="268" t="s">
        <v>5619</v>
      </c>
      <c r="Q241" s="269" t="str">
        <f>IF(COUNTIF(M237:M246,"R5当一般"),"一般コース","")</f>
        <v/>
      </c>
      <c r="R241" s="272">
        <f>SUM(S241:W241)</f>
        <v>0</v>
      </c>
      <c r="S241" s="272"/>
      <c r="T241" s="272"/>
      <c r="U241" s="272"/>
      <c r="V241" s="272">
        <f>SUMIFS($I237:$I246,$C237:$C246,"R5当",$F237:$F246,"4_1 新規に婚姻した世帯に対する住宅取得費用又は住宅賃借費用に係る支援及び引越費用等に係る支援（一般コース）")</f>
        <v>0</v>
      </c>
      <c r="W241" s="272"/>
      <c r="Y241" s="272">
        <f>SUM(Z241:AD241)</f>
        <v>0</v>
      </c>
      <c r="Z241" s="272"/>
      <c r="AA241" s="272"/>
      <c r="AB241" s="272"/>
      <c r="AC241" s="272">
        <f>SUMIFS($J237:$J246,$C237:$C246,"R5当",$F237:$F246,"4_1 新規に婚姻した世帯に対する住宅取得費用又は住宅賃借費用に係る支援及び引越費用等に係る支援（一般コース）")</f>
        <v>0</v>
      </c>
      <c r="AD241" s="272"/>
    </row>
    <row r="242" spans="1:30" s="24" customFormat="1" ht="12.75" hidden="1" customHeight="1">
      <c r="A242" s="219"/>
      <c r="B242" s="224"/>
      <c r="C242" s="232"/>
      <c r="D242" s="238"/>
      <c r="E242" s="238"/>
      <c r="F242" s="238"/>
      <c r="G242" s="242"/>
      <c r="H242" s="245" t="str">
        <f t="shared" si="9"/>
        <v/>
      </c>
      <c r="I242" s="251"/>
      <c r="J242" s="255"/>
      <c r="K242" s="259"/>
      <c r="M242" s="261" t="b">
        <f t="shared" si="10"/>
        <v>0</v>
      </c>
      <c r="N242" s="262" t="str">
        <f t="shared" si="11"/>
        <v>FALSE</v>
      </c>
      <c r="O242" s="265"/>
      <c r="P242" s="24" t="s">
        <v>4620</v>
      </c>
      <c r="R242" s="273"/>
      <c r="S242" s="273"/>
      <c r="T242" s="273"/>
      <c r="U242" s="273"/>
      <c r="V242" s="273"/>
      <c r="W242" s="273"/>
      <c r="Y242" s="273"/>
      <c r="Z242" s="273"/>
      <c r="AA242" s="273"/>
      <c r="AB242" s="273"/>
      <c r="AC242" s="273"/>
      <c r="AD242" s="273"/>
    </row>
    <row r="243" spans="1:30" s="24" customFormat="1" ht="12.75" hidden="1" customHeight="1">
      <c r="A243" s="219"/>
      <c r="B243" s="224"/>
      <c r="C243" s="232"/>
      <c r="D243" s="238"/>
      <c r="E243" s="238"/>
      <c r="F243" s="238"/>
      <c r="G243" s="242"/>
      <c r="H243" s="245" t="str">
        <f t="shared" si="9"/>
        <v/>
      </c>
      <c r="I243" s="251"/>
      <c r="J243" s="255"/>
      <c r="K243" s="259"/>
      <c r="M243" s="261" t="b">
        <f t="shared" si="10"/>
        <v>0</v>
      </c>
      <c r="N243" s="262" t="str">
        <f t="shared" si="11"/>
        <v>FALSE</v>
      </c>
      <c r="O243" s="265"/>
      <c r="P243" s="266" t="s">
        <v>6434</v>
      </c>
      <c r="Q243" s="270" t="s">
        <v>6257</v>
      </c>
      <c r="R243" s="272">
        <f>SUM(S243:W243)</f>
        <v>0</v>
      </c>
      <c r="S243" s="272">
        <f>SUMIFS($I237:$I246,$C237:$C246,"R4補",$D237:$D246,"地域結婚支援重点推進事業",$H237:$H246,3/4)</f>
        <v>0</v>
      </c>
      <c r="T243" s="272">
        <f>SUMIFS($I237:$I246,$C237:$C246,"R4補",$D237:$D246,"結婚支援コンシェルジュ事業",$H237:$H246,3/4)</f>
        <v>0</v>
      </c>
      <c r="U243" s="272"/>
      <c r="V243" s="272"/>
      <c r="W243" s="272"/>
      <c r="Y243" s="272">
        <f>SUM(Z243:AD243)</f>
        <v>0</v>
      </c>
      <c r="Z243" s="272">
        <f>SUMIFS($J237:$J246,$C237:$C246,"R4補",$D237:$D246,"地域結婚支援重点推進事業",$H237:$H246,3/4)</f>
        <v>0</v>
      </c>
      <c r="AA243" s="272">
        <f>SUMIFS($J237:$J246,$C237:$C246,"R4補",$D237:$D246,"結婚支援コンシェルジュ事業",$H237:$H246,3/4)</f>
        <v>0</v>
      </c>
      <c r="AB243" s="272"/>
      <c r="AC243" s="272"/>
      <c r="AD243" s="272"/>
    </row>
    <row r="244" spans="1:30" s="24" customFormat="1" ht="12.75" hidden="1" customHeight="1">
      <c r="A244" s="219"/>
      <c r="B244" s="224"/>
      <c r="C244" s="232"/>
      <c r="D244" s="238"/>
      <c r="E244" s="238"/>
      <c r="F244" s="238"/>
      <c r="G244" s="242"/>
      <c r="H244" s="245" t="str">
        <f t="shared" si="9"/>
        <v/>
      </c>
      <c r="I244" s="251"/>
      <c r="J244" s="255"/>
      <c r="K244" s="259"/>
      <c r="M244" s="261" t="b">
        <f t="shared" si="10"/>
        <v>0</v>
      </c>
      <c r="N244" s="262" t="str">
        <f t="shared" si="11"/>
        <v>FALSE</v>
      </c>
      <c r="O244" s="265"/>
      <c r="P244" s="266"/>
      <c r="Q244" s="69" t="s">
        <v>7274</v>
      </c>
      <c r="R244" s="272">
        <f>SUM(S244:W244)</f>
        <v>0</v>
      </c>
      <c r="S244" s="272">
        <f>SUMIFS($I237:$I246,$C237:$C246,"R4補",$D237:$D246,"地域結婚支援重点推進事業",$H237:$H246,2/3)</f>
        <v>0</v>
      </c>
      <c r="T244" s="272"/>
      <c r="U244" s="272">
        <f>SUMIFS($I237:$I246,$C237:$C246,"R4補",$D237:$D246,"結婚_妊娠・出産_子育てに温かい社会づくり_機運醸成事業",$H237:$H246,2/3)</f>
        <v>0</v>
      </c>
      <c r="V244" s="272"/>
      <c r="W244" s="272"/>
      <c r="Y244" s="272">
        <f>SUM(Z244:AD244)</f>
        <v>0</v>
      </c>
      <c r="Z244" s="272">
        <f>SUMIFS($J237:$J246,$C237:$C246,"R4補",$D237:$D246,"地域結婚支援重点推進事業",$H237:$H246,2/3)</f>
        <v>0</v>
      </c>
      <c r="AA244" s="272"/>
      <c r="AB244" s="272">
        <f>SUMIFS($J237:$J246,$C237:$C246,"R4補",$D237:$D246,"結婚_妊娠・出産_子育てに温かい社会づくり_機運醸成事業",$H237:$H246,2/3)</f>
        <v>0</v>
      </c>
      <c r="AC244" s="272"/>
      <c r="AD244" s="272"/>
    </row>
    <row r="245" spans="1:30" s="24" customFormat="1" ht="12.75" hidden="1" customHeight="1">
      <c r="A245" s="219"/>
      <c r="B245" s="224"/>
      <c r="C245" s="232"/>
      <c r="D245" s="238"/>
      <c r="E245" s="238"/>
      <c r="F245" s="238"/>
      <c r="G245" s="242"/>
      <c r="H245" s="245" t="str">
        <f t="shared" si="9"/>
        <v/>
      </c>
      <c r="I245" s="251"/>
      <c r="J245" s="255"/>
      <c r="K245" s="259"/>
      <c r="M245" s="261" t="b">
        <f t="shared" si="10"/>
        <v>0</v>
      </c>
      <c r="N245" s="262" t="str">
        <f t="shared" si="11"/>
        <v>FALSE</v>
      </c>
      <c r="O245" s="265"/>
      <c r="P245" s="266"/>
      <c r="Q245" s="69" t="s">
        <v>1395</v>
      </c>
      <c r="R245" s="272">
        <f>SUM(S245:W245)</f>
        <v>0</v>
      </c>
      <c r="S245" s="272"/>
      <c r="T245" s="272"/>
      <c r="U245" s="272">
        <f>SUMIFS($I237:$I246,$C237:$C246,"R4補",$D237:$D246,"結婚_妊娠・出産_子育てに温かい社会づくり_機運醸成事業",$H237:$H246,1/2)</f>
        <v>0</v>
      </c>
      <c r="V245" s="272"/>
      <c r="W245" s="272"/>
      <c r="Y245" s="272">
        <f>SUM(Z245:AD245)</f>
        <v>0</v>
      </c>
      <c r="Z245" s="272"/>
      <c r="AA245" s="272"/>
      <c r="AB245" s="272">
        <f>SUMIFS($J237:$J246,$C237:$C246,"R4補",$D237:$D246,"結婚_妊娠・出産_子育てに温かい社会づくり_機運醸成事業",$H237:$H246,1/2)</f>
        <v>0</v>
      </c>
      <c r="AC245" s="272"/>
      <c r="AD245" s="272"/>
    </row>
    <row r="246" spans="1:30" s="24" customFormat="1" ht="12.75" hidden="1" customHeight="1">
      <c r="A246" s="220"/>
      <c r="B246" s="225"/>
      <c r="C246" s="234"/>
      <c r="D246" s="239"/>
      <c r="E246" s="239"/>
      <c r="F246" s="239"/>
      <c r="G246" s="243"/>
      <c r="H246" s="246" t="str">
        <f t="shared" si="9"/>
        <v/>
      </c>
      <c r="I246" s="252"/>
      <c r="J246" s="256"/>
      <c r="K246" s="259"/>
      <c r="M246" s="261" t="b">
        <f t="shared" si="10"/>
        <v>0</v>
      </c>
      <c r="N246" s="262" t="str">
        <f t="shared" si="11"/>
        <v>FALSE</v>
      </c>
      <c r="O246" s="265"/>
      <c r="P246" s="268" t="s">
        <v>5619</v>
      </c>
      <c r="Q246" s="270" t="str">
        <f>IF(COUNTIF(M237:M246,"R4補一般"),"一般コース",IF(COUNTIF(M237:M246,"R4補連携"),"連携コース",""))</f>
        <v/>
      </c>
      <c r="R246" s="272">
        <f>SUM(S246:W246)</f>
        <v>0</v>
      </c>
      <c r="S246" s="272"/>
      <c r="T246" s="272"/>
      <c r="U246" s="272"/>
      <c r="V246" s="272">
        <f>SUMIFS($I237:$I246,$C237:$C246,"R4補",$F237:$F246,"4_1 新規に婚姻した世帯に対する住宅取得費用又は住宅賃借費用に係る支援及び引越費用等に係る支援（一般コース）")</f>
        <v>0</v>
      </c>
      <c r="W246" s="272">
        <f>SUMIFS($I237:$I246,$C237:$C246,"R4補",$F237:$F246,"4_2 新規に婚姻した世帯に対する住宅取得費用又は住宅賃借費用に係る支援及び引越費用等に係る支援（都道府県主導型コース）")</f>
        <v>0</v>
      </c>
      <c r="Y246" s="272">
        <f>SUM(Z246:AD246)</f>
        <v>0</v>
      </c>
      <c r="Z246" s="272"/>
      <c r="AA246" s="272"/>
      <c r="AB246" s="272"/>
      <c r="AC246" s="272">
        <f>SUMIFS($J237:$J246,$C237:$C246,"R4補",$F237:$F246,"4_1 新規に婚姻した世帯に対する住宅取得費用又は住宅賃借費用に係る支援及び引越費用等に係る支援（一般コース）")</f>
        <v>0</v>
      </c>
      <c r="AD246" s="272">
        <f>SUMIFS($J237:$J246,$C237:$C246,"R4補",$F237:$F246,"4_2 新規に婚姻した世帯に対する住宅取得費用又は住宅賃借費用に係る支援及び引越費用等に係る支援（都道府県主導型コース）")</f>
        <v>0</v>
      </c>
    </row>
    <row r="247" spans="1:30" s="24" customFormat="1" ht="12.75" hidden="1" customHeight="1">
      <c r="A247" s="218"/>
      <c r="B247" s="223"/>
      <c r="C247" s="230"/>
      <c r="D247" s="237"/>
      <c r="E247" s="237"/>
      <c r="F247" s="237"/>
      <c r="G247" s="241"/>
      <c r="H247" s="247" t="str">
        <f t="shared" si="9"/>
        <v/>
      </c>
      <c r="I247" s="250"/>
      <c r="J247" s="254"/>
      <c r="K247" s="259"/>
      <c r="M247" s="261" t="b">
        <f t="shared" si="10"/>
        <v>0</v>
      </c>
      <c r="N247" s="262" t="str">
        <f t="shared" si="11"/>
        <v>FALSE</v>
      </c>
      <c r="O247" s="265"/>
    </row>
    <row r="248" spans="1:30" s="24" customFormat="1" ht="12.75" hidden="1" customHeight="1">
      <c r="A248" s="219"/>
      <c r="B248" s="224"/>
      <c r="C248" s="231"/>
      <c r="D248" s="238"/>
      <c r="E248" s="238"/>
      <c r="F248" s="238"/>
      <c r="G248" s="242"/>
      <c r="H248" s="245" t="str">
        <f t="shared" si="9"/>
        <v/>
      </c>
      <c r="I248" s="251"/>
      <c r="J248" s="255"/>
      <c r="K248" s="259"/>
      <c r="M248" s="261" t="b">
        <f t="shared" si="10"/>
        <v>0</v>
      </c>
      <c r="N248" s="262" t="str">
        <f t="shared" si="11"/>
        <v>FALSE</v>
      </c>
      <c r="O248" s="265"/>
      <c r="P248" s="23" t="s">
        <v>401</v>
      </c>
      <c r="R248" s="271" t="s">
        <v>7278</v>
      </c>
      <c r="S248" s="268" t="s">
        <v>7279</v>
      </c>
      <c r="T248" s="268" t="s">
        <v>5411</v>
      </c>
      <c r="U248" s="268" t="s">
        <v>3719</v>
      </c>
      <c r="V248" s="268" t="s">
        <v>160</v>
      </c>
      <c r="W248" s="268" t="s">
        <v>7094</v>
      </c>
      <c r="Y248" s="271" t="s">
        <v>7289</v>
      </c>
      <c r="Z248" s="268" t="s">
        <v>7279</v>
      </c>
      <c r="AA248" s="268" t="s">
        <v>5411</v>
      </c>
      <c r="AB248" s="268" t="s">
        <v>3719</v>
      </c>
      <c r="AC248" s="268" t="s">
        <v>160</v>
      </c>
      <c r="AD248" s="268" t="s">
        <v>7094</v>
      </c>
    </row>
    <row r="249" spans="1:30" s="24" customFormat="1" ht="12.75" hidden="1" customHeight="1">
      <c r="A249" s="219"/>
      <c r="B249" s="224"/>
      <c r="C249" s="232"/>
      <c r="D249" s="238"/>
      <c r="E249" s="238"/>
      <c r="F249" s="238"/>
      <c r="G249" s="242"/>
      <c r="H249" s="245" t="str">
        <f t="shared" si="9"/>
        <v/>
      </c>
      <c r="I249" s="251"/>
      <c r="J249" s="255"/>
      <c r="K249" s="259"/>
      <c r="M249" s="261" t="b">
        <f t="shared" si="10"/>
        <v>0</v>
      </c>
      <c r="N249" s="262" t="str">
        <f t="shared" si="11"/>
        <v>FALSE</v>
      </c>
      <c r="O249" s="265"/>
      <c r="P249" s="266" t="s">
        <v>6434</v>
      </c>
      <c r="Q249" s="69" t="s">
        <v>7274</v>
      </c>
      <c r="R249" s="272">
        <f>SUM(S249:W249)</f>
        <v>0</v>
      </c>
      <c r="S249" s="272">
        <f>SUMIFS($I247:$I256,$C247:$C256,"R5当",$D247:$D256,"地域結婚支援重点推進事業",$H247:$H256,2/3)</f>
        <v>0</v>
      </c>
      <c r="T249" s="272"/>
      <c r="U249" s="272"/>
      <c r="V249" s="272"/>
      <c r="W249" s="272"/>
      <c r="Y249" s="272">
        <f>SUM(Z249:AD249)</f>
        <v>0</v>
      </c>
      <c r="Z249" s="272">
        <f>SUMIFS($J247:$J256,$C247:$C256,"R5当",$D247:$D256,"地域結婚支援重点推進事業",$H247:$H256,2/3)</f>
        <v>0</v>
      </c>
      <c r="AA249" s="272"/>
      <c r="AB249" s="272"/>
      <c r="AC249" s="272"/>
      <c r="AD249" s="272"/>
    </row>
    <row r="250" spans="1:30" s="24" customFormat="1" ht="12.75" hidden="1" customHeight="1">
      <c r="A250" s="219"/>
      <c r="B250" s="224"/>
      <c r="C250" s="235"/>
      <c r="D250" s="238"/>
      <c r="E250" s="238"/>
      <c r="F250" s="238"/>
      <c r="G250" s="242"/>
      <c r="H250" s="245" t="str">
        <f t="shared" si="9"/>
        <v/>
      </c>
      <c r="I250" s="251"/>
      <c r="J250" s="255"/>
      <c r="K250" s="259"/>
      <c r="M250" s="261" t="b">
        <f t="shared" si="10"/>
        <v>0</v>
      </c>
      <c r="N250" s="262" t="str">
        <f t="shared" si="11"/>
        <v>FALSE</v>
      </c>
      <c r="O250" s="265"/>
      <c r="P250" s="267"/>
      <c r="Q250" s="69" t="s">
        <v>1395</v>
      </c>
      <c r="R250" s="272">
        <f>SUM(S250:W250)</f>
        <v>0</v>
      </c>
      <c r="S250" s="272"/>
      <c r="T250" s="272"/>
      <c r="U250" s="272">
        <f>SUMIFS($I247:$I256,$C247:$C256,"R5当",$D247:$D256,"結婚_妊娠・出産_子育てに温かい社会づくり_機運醸成事業",$H247:$H256,1/2)</f>
        <v>0</v>
      </c>
      <c r="V250" s="272"/>
      <c r="W250" s="272"/>
      <c r="Y250" s="272">
        <f>SUM(Z250:AD250)</f>
        <v>0</v>
      </c>
      <c r="Z250" s="272"/>
      <c r="AA250" s="272"/>
      <c r="AB250" s="272">
        <f>SUMIFS($J247:$J256,$C247:$C256,"R5当",$D247:$D256,"結婚_妊娠・出産_子育てに温かい社会づくり_機運醸成事業",$H247:$H256,1/2)</f>
        <v>0</v>
      </c>
      <c r="AC250" s="272"/>
      <c r="AD250" s="272"/>
    </row>
    <row r="251" spans="1:30" s="24" customFormat="1" ht="12.75" hidden="1" customHeight="1">
      <c r="A251" s="219"/>
      <c r="B251" s="224"/>
      <c r="C251" s="231"/>
      <c r="D251" s="238"/>
      <c r="E251" s="238"/>
      <c r="F251" s="238"/>
      <c r="G251" s="242"/>
      <c r="H251" s="245" t="str">
        <f t="shared" si="9"/>
        <v/>
      </c>
      <c r="I251" s="251"/>
      <c r="J251" s="255"/>
      <c r="K251" s="259"/>
      <c r="M251" s="261" t="b">
        <f t="shared" si="10"/>
        <v>0</v>
      </c>
      <c r="N251" s="262" t="str">
        <f t="shared" si="11"/>
        <v>FALSE</v>
      </c>
      <c r="O251" s="265"/>
      <c r="P251" s="268" t="s">
        <v>5619</v>
      </c>
      <c r="Q251" s="269" t="str">
        <f>IF(COUNTIF(M247:M256,"R5当一般"),"一般コース","")</f>
        <v/>
      </c>
      <c r="R251" s="272">
        <f>SUM(S251:W251)</f>
        <v>0</v>
      </c>
      <c r="S251" s="272"/>
      <c r="T251" s="272"/>
      <c r="U251" s="272"/>
      <c r="V251" s="272">
        <f>SUMIFS($I247:$I256,$C247:$C256,"R5当",$F247:$F256,"4_1 新規に婚姻した世帯に対する住宅取得費用又は住宅賃借費用に係る支援及び引越費用等に係る支援（一般コース）")</f>
        <v>0</v>
      </c>
      <c r="W251" s="272"/>
      <c r="Y251" s="272">
        <f>SUM(Z251:AD251)</f>
        <v>0</v>
      </c>
      <c r="Z251" s="272"/>
      <c r="AA251" s="272"/>
      <c r="AB251" s="272"/>
      <c r="AC251" s="272">
        <f>SUMIFS($J247:$J256,$C247:$C256,"R5当",$F247:$F256,"4_1 新規に婚姻した世帯に対する住宅取得費用又は住宅賃借費用に係る支援及び引越費用等に係る支援（一般コース）")</f>
        <v>0</v>
      </c>
      <c r="AD251" s="272"/>
    </row>
    <row r="252" spans="1:30" s="24" customFormat="1" ht="12.75" hidden="1" customHeight="1">
      <c r="A252" s="219"/>
      <c r="B252" s="224"/>
      <c r="C252" s="232"/>
      <c r="D252" s="238"/>
      <c r="E252" s="238"/>
      <c r="F252" s="238"/>
      <c r="G252" s="242"/>
      <c r="H252" s="245" t="str">
        <f t="shared" si="9"/>
        <v/>
      </c>
      <c r="I252" s="251"/>
      <c r="J252" s="255"/>
      <c r="K252" s="259"/>
      <c r="M252" s="261" t="b">
        <f t="shared" si="10"/>
        <v>0</v>
      </c>
      <c r="N252" s="262" t="str">
        <f t="shared" si="11"/>
        <v>FALSE</v>
      </c>
      <c r="O252" s="265"/>
      <c r="P252" s="24" t="s">
        <v>4620</v>
      </c>
      <c r="R252" s="273"/>
      <c r="S252" s="273"/>
      <c r="T252" s="273"/>
      <c r="U252" s="273"/>
      <c r="V252" s="273"/>
      <c r="W252" s="273"/>
      <c r="Y252" s="273"/>
      <c r="Z252" s="273"/>
      <c r="AA252" s="273"/>
      <c r="AB252" s="273"/>
      <c r="AC252" s="273"/>
      <c r="AD252" s="273"/>
    </row>
    <row r="253" spans="1:30" s="24" customFormat="1" ht="12.75" hidden="1" customHeight="1">
      <c r="A253" s="219"/>
      <c r="B253" s="224"/>
      <c r="C253" s="232"/>
      <c r="D253" s="238"/>
      <c r="E253" s="238"/>
      <c r="F253" s="238"/>
      <c r="G253" s="242"/>
      <c r="H253" s="245" t="str">
        <f t="shared" si="9"/>
        <v/>
      </c>
      <c r="I253" s="251"/>
      <c r="J253" s="255"/>
      <c r="K253" s="259"/>
      <c r="M253" s="261" t="b">
        <f t="shared" si="10"/>
        <v>0</v>
      </c>
      <c r="N253" s="262" t="str">
        <f t="shared" si="11"/>
        <v>FALSE</v>
      </c>
      <c r="O253" s="265"/>
      <c r="P253" s="266" t="s">
        <v>6434</v>
      </c>
      <c r="Q253" s="270" t="s">
        <v>6257</v>
      </c>
      <c r="R253" s="272">
        <f>SUM(S253:W253)</f>
        <v>0</v>
      </c>
      <c r="S253" s="272">
        <f>SUMIFS($I247:$I256,$C247:$C256,"R4補",$D247:$D256,"地域結婚支援重点推進事業",$H247:$H256,3/4)</f>
        <v>0</v>
      </c>
      <c r="T253" s="272">
        <f>SUMIFS($I247:$I256,$C247:$C256,"R4補",$D247:$D256,"結婚支援コンシェルジュ事業",$H247:$H256,3/4)</f>
        <v>0</v>
      </c>
      <c r="U253" s="272"/>
      <c r="V253" s="272"/>
      <c r="W253" s="272"/>
      <c r="Y253" s="272">
        <f>SUM(Z253:AD253)</f>
        <v>0</v>
      </c>
      <c r="Z253" s="272">
        <f>SUMIFS($J247:$J256,$C247:$C256,"R4補",$D247:$D256,"地域結婚支援重点推進事業",$H247:$H256,3/4)</f>
        <v>0</v>
      </c>
      <c r="AA253" s="272">
        <f>SUMIFS($J247:$J256,$C247:$C256,"R4補",$D247:$D256,"結婚支援コンシェルジュ事業",$H247:$H256,3/4)</f>
        <v>0</v>
      </c>
      <c r="AB253" s="272"/>
      <c r="AC253" s="272"/>
      <c r="AD253" s="272"/>
    </row>
    <row r="254" spans="1:30" s="24" customFormat="1" ht="12.75" hidden="1" customHeight="1">
      <c r="A254" s="219"/>
      <c r="B254" s="224"/>
      <c r="C254" s="232"/>
      <c r="D254" s="238"/>
      <c r="E254" s="238"/>
      <c r="F254" s="238"/>
      <c r="G254" s="242"/>
      <c r="H254" s="245" t="str">
        <f t="shared" si="9"/>
        <v/>
      </c>
      <c r="I254" s="251"/>
      <c r="J254" s="255"/>
      <c r="K254" s="259"/>
      <c r="M254" s="261" t="b">
        <f t="shared" si="10"/>
        <v>0</v>
      </c>
      <c r="N254" s="262" t="str">
        <f t="shared" si="11"/>
        <v>FALSE</v>
      </c>
      <c r="O254" s="265"/>
      <c r="P254" s="266"/>
      <c r="Q254" s="69" t="s">
        <v>7274</v>
      </c>
      <c r="R254" s="272">
        <f>SUM(S254:W254)</f>
        <v>0</v>
      </c>
      <c r="S254" s="272">
        <f>SUMIFS($I247:$I256,$C247:$C256,"R4補",$D247:$D256,"地域結婚支援重点推進事業",$H247:$H256,2/3)</f>
        <v>0</v>
      </c>
      <c r="T254" s="272"/>
      <c r="U254" s="272">
        <f>SUMIFS($I247:$I256,$C247:$C256,"R4補",$D247:$D256,"結婚_妊娠・出産_子育てに温かい社会づくり_機運醸成事業",$H247:$H256,2/3)</f>
        <v>0</v>
      </c>
      <c r="V254" s="272"/>
      <c r="W254" s="272"/>
      <c r="Y254" s="272">
        <f>SUM(Z254:AD254)</f>
        <v>0</v>
      </c>
      <c r="Z254" s="272">
        <f>SUMIFS($J247:$J256,$C247:$C256,"R4補",$D247:$D256,"地域結婚支援重点推進事業",$H247:$H256,2/3)</f>
        <v>0</v>
      </c>
      <c r="AA254" s="272"/>
      <c r="AB254" s="272">
        <f>SUMIFS($J247:$J256,$C247:$C256,"R4補",$D247:$D256,"結婚_妊娠・出産_子育てに温かい社会づくり_機運醸成事業",$H247:$H256,2/3)</f>
        <v>0</v>
      </c>
      <c r="AC254" s="272"/>
      <c r="AD254" s="272"/>
    </row>
    <row r="255" spans="1:30" s="24" customFormat="1" ht="12.75" hidden="1" customHeight="1">
      <c r="A255" s="219"/>
      <c r="B255" s="224"/>
      <c r="C255" s="232"/>
      <c r="D255" s="238"/>
      <c r="E255" s="238"/>
      <c r="F255" s="238"/>
      <c r="G255" s="242"/>
      <c r="H255" s="245" t="str">
        <f t="shared" si="9"/>
        <v/>
      </c>
      <c r="I255" s="251"/>
      <c r="J255" s="255"/>
      <c r="K255" s="259"/>
      <c r="M255" s="261" t="b">
        <f t="shared" si="10"/>
        <v>0</v>
      </c>
      <c r="N255" s="262" t="str">
        <f t="shared" si="11"/>
        <v>FALSE</v>
      </c>
      <c r="O255" s="265"/>
      <c r="P255" s="266"/>
      <c r="Q255" s="69" t="s">
        <v>1395</v>
      </c>
      <c r="R255" s="272">
        <f>SUM(S255:W255)</f>
        <v>0</v>
      </c>
      <c r="S255" s="272"/>
      <c r="T255" s="272"/>
      <c r="U255" s="272">
        <f>SUMIFS($I247:$I256,$C247:$C256,"R4補",$D247:$D256,"結婚_妊娠・出産_子育てに温かい社会づくり_機運醸成事業",$H247:$H256,1/2)</f>
        <v>0</v>
      </c>
      <c r="V255" s="272"/>
      <c r="W255" s="272"/>
      <c r="Y255" s="272">
        <f>SUM(Z255:AD255)</f>
        <v>0</v>
      </c>
      <c r="Z255" s="272"/>
      <c r="AA255" s="272"/>
      <c r="AB255" s="272">
        <f>SUMIFS($J247:$J256,$C247:$C256,"R4補",$D247:$D256,"結婚_妊娠・出産_子育てに温かい社会づくり_機運醸成事業",$H247:$H256,1/2)</f>
        <v>0</v>
      </c>
      <c r="AC255" s="272"/>
      <c r="AD255" s="272"/>
    </row>
    <row r="256" spans="1:30" s="24" customFormat="1" ht="12.75" hidden="1" customHeight="1">
      <c r="A256" s="220"/>
      <c r="B256" s="225"/>
      <c r="C256" s="234"/>
      <c r="D256" s="239"/>
      <c r="E256" s="239"/>
      <c r="F256" s="239"/>
      <c r="G256" s="243"/>
      <c r="H256" s="246" t="str">
        <f t="shared" si="9"/>
        <v/>
      </c>
      <c r="I256" s="252"/>
      <c r="J256" s="256"/>
      <c r="K256" s="259"/>
      <c r="M256" s="261" t="b">
        <f t="shared" si="10"/>
        <v>0</v>
      </c>
      <c r="N256" s="262" t="str">
        <f t="shared" si="11"/>
        <v>FALSE</v>
      </c>
      <c r="O256" s="265"/>
      <c r="P256" s="268" t="s">
        <v>5619</v>
      </c>
      <c r="Q256" s="270" t="str">
        <f>IF(COUNTIF(M247:M256,"R4補一般"),"一般コース",IF(COUNTIF(M247:M256,"R4補連携"),"連携コース",""))</f>
        <v/>
      </c>
      <c r="R256" s="272">
        <f>SUM(S256:W256)</f>
        <v>0</v>
      </c>
      <c r="S256" s="272"/>
      <c r="T256" s="272"/>
      <c r="U256" s="272"/>
      <c r="V256" s="272">
        <f>SUMIFS($I247:$I256,$C247:$C256,"R4補",$F247:$F256,"4_1 新規に婚姻した世帯に対する住宅取得費用又は住宅賃借費用に係る支援及び引越費用等に係る支援（一般コース）")</f>
        <v>0</v>
      </c>
      <c r="W256" s="272">
        <f>SUMIFS($I247:$I256,$C247:$C256,"R4補",$F247:$F256,"4_2 新規に婚姻した世帯に対する住宅取得費用又は住宅賃借費用に係る支援及び引越費用等に係る支援（都道府県主導型コース）")</f>
        <v>0</v>
      </c>
      <c r="Y256" s="272">
        <f>SUM(Z256:AD256)</f>
        <v>0</v>
      </c>
      <c r="Z256" s="272"/>
      <c r="AA256" s="272"/>
      <c r="AB256" s="272"/>
      <c r="AC256" s="272">
        <f>SUMIFS($J247:$J256,$C247:$C256,"R4補",$F247:$F256,"4_1 新規に婚姻した世帯に対する住宅取得費用又は住宅賃借費用に係る支援及び引越費用等に係る支援（一般コース）")</f>
        <v>0</v>
      </c>
      <c r="AD256" s="272">
        <f>SUMIFS($J247:$J256,$C247:$C256,"R4補",$F247:$F256,"4_2 新規に婚姻した世帯に対する住宅取得費用又は住宅賃借費用に係る支援及び引越費用等に係る支援（都道府県主導型コース）")</f>
        <v>0</v>
      </c>
    </row>
    <row r="257" spans="1:30" s="24" customFormat="1" ht="12.75" hidden="1" customHeight="1">
      <c r="A257" s="218"/>
      <c r="B257" s="223"/>
      <c r="C257" s="230"/>
      <c r="D257" s="237"/>
      <c r="E257" s="237"/>
      <c r="F257" s="237"/>
      <c r="G257" s="241"/>
      <c r="H257" s="247" t="str">
        <f t="shared" si="9"/>
        <v/>
      </c>
      <c r="I257" s="250"/>
      <c r="J257" s="254"/>
      <c r="K257" s="259"/>
      <c r="M257" s="261" t="b">
        <f t="shared" si="10"/>
        <v>0</v>
      </c>
      <c r="N257" s="262" t="str">
        <f t="shared" si="11"/>
        <v>FALSE</v>
      </c>
      <c r="O257" s="265"/>
    </row>
    <row r="258" spans="1:30" s="24" customFormat="1" ht="12.75" hidden="1" customHeight="1">
      <c r="A258" s="219"/>
      <c r="B258" s="224"/>
      <c r="C258" s="231"/>
      <c r="D258" s="238"/>
      <c r="E258" s="238"/>
      <c r="F258" s="238"/>
      <c r="G258" s="242"/>
      <c r="H258" s="245" t="str">
        <f t="shared" si="9"/>
        <v/>
      </c>
      <c r="I258" s="251"/>
      <c r="J258" s="255"/>
      <c r="K258" s="259"/>
      <c r="M258" s="261" t="b">
        <f t="shared" si="10"/>
        <v>0</v>
      </c>
      <c r="N258" s="262" t="str">
        <f t="shared" si="11"/>
        <v>FALSE</v>
      </c>
      <c r="O258" s="265"/>
      <c r="P258" s="23" t="s">
        <v>401</v>
      </c>
      <c r="R258" s="271" t="s">
        <v>7278</v>
      </c>
      <c r="S258" s="268" t="s">
        <v>7279</v>
      </c>
      <c r="T258" s="268" t="s">
        <v>5411</v>
      </c>
      <c r="U258" s="268" t="s">
        <v>3719</v>
      </c>
      <c r="V258" s="268" t="s">
        <v>160</v>
      </c>
      <c r="W258" s="268" t="s">
        <v>7094</v>
      </c>
      <c r="Y258" s="271" t="s">
        <v>7289</v>
      </c>
      <c r="Z258" s="268" t="s">
        <v>7279</v>
      </c>
      <c r="AA258" s="268" t="s">
        <v>5411</v>
      </c>
      <c r="AB258" s="268" t="s">
        <v>3719</v>
      </c>
      <c r="AC258" s="268" t="s">
        <v>160</v>
      </c>
      <c r="AD258" s="268" t="s">
        <v>7094</v>
      </c>
    </row>
    <row r="259" spans="1:30" s="24" customFormat="1" ht="12.75" hidden="1" customHeight="1">
      <c r="A259" s="219"/>
      <c r="B259" s="224"/>
      <c r="C259" s="232"/>
      <c r="D259" s="238"/>
      <c r="E259" s="238"/>
      <c r="F259" s="238"/>
      <c r="G259" s="242"/>
      <c r="H259" s="245" t="str">
        <f t="shared" si="9"/>
        <v/>
      </c>
      <c r="I259" s="251"/>
      <c r="J259" s="255"/>
      <c r="K259" s="259"/>
      <c r="M259" s="261" t="b">
        <f t="shared" si="10"/>
        <v>0</v>
      </c>
      <c r="N259" s="262" t="str">
        <f t="shared" si="11"/>
        <v>FALSE</v>
      </c>
      <c r="O259" s="265"/>
      <c r="P259" s="266" t="s">
        <v>6434</v>
      </c>
      <c r="Q259" s="69" t="s">
        <v>7274</v>
      </c>
      <c r="R259" s="272">
        <f>SUM(S259:W259)</f>
        <v>0</v>
      </c>
      <c r="S259" s="272">
        <f>SUMIFS($I257:$I266,$C257:$C266,"R5当",$D257:$D266,"地域結婚支援重点推進事業",$H257:$H266,2/3)</f>
        <v>0</v>
      </c>
      <c r="T259" s="272"/>
      <c r="U259" s="272"/>
      <c r="V259" s="272"/>
      <c r="W259" s="272"/>
      <c r="Y259" s="272">
        <f>SUM(Z259:AD259)</f>
        <v>0</v>
      </c>
      <c r="Z259" s="272">
        <f>SUMIFS($J257:$J266,$C257:$C266,"R5当",$D257:$D266,"地域結婚支援重点推進事業",$H257:$H266,2/3)</f>
        <v>0</v>
      </c>
      <c r="AA259" s="272"/>
      <c r="AB259" s="272"/>
      <c r="AC259" s="272"/>
      <c r="AD259" s="272"/>
    </row>
    <row r="260" spans="1:30" s="24" customFormat="1" ht="12.75" hidden="1" customHeight="1">
      <c r="A260" s="219"/>
      <c r="B260" s="224"/>
      <c r="C260" s="235"/>
      <c r="D260" s="238"/>
      <c r="E260" s="238"/>
      <c r="F260" s="238"/>
      <c r="G260" s="242"/>
      <c r="H260" s="245" t="str">
        <f t="shared" si="9"/>
        <v/>
      </c>
      <c r="I260" s="251"/>
      <c r="J260" s="255"/>
      <c r="K260" s="259"/>
      <c r="M260" s="261" t="b">
        <f t="shared" si="10"/>
        <v>0</v>
      </c>
      <c r="N260" s="262" t="str">
        <f t="shared" si="11"/>
        <v>FALSE</v>
      </c>
      <c r="O260" s="265"/>
      <c r="P260" s="267"/>
      <c r="Q260" s="69" t="s">
        <v>1395</v>
      </c>
      <c r="R260" s="272">
        <f>SUM(S260:W260)</f>
        <v>0</v>
      </c>
      <c r="S260" s="272"/>
      <c r="T260" s="272"/>
      <c r="U260" s="272">
        <f>SUMIFS($I257:$I266,$C257:$C266,"R5当",$D257:$D266,"結婚_妊娠・出産_子育てに温かい社会づくり_機運醸成事業",$H257:$H266,1/2)</f>
        <v>0</v>
      </c>
      <c r="V260" s="272"/>
      <c r="W260" s="272"/>
      <c r="Y260" s="272">
        <f>SUM(Z260:AD260)</f>
        <v>0</v>
      </c>
      <c r="Z260" s="272"/>
      <c r="AA260" s="272"/>
      <c r="AB260" s="272">
        <f>SUMIFS($J257:$J266,$C257:$C266,"R5当",$D257:$D266,"結婚_妊娠・出産_子育てに温かい社会づくり_機運醸成事業",$H257:$H266,1/2)</f>
        <v>0</v>
      </c>
      <c r="AC260" s="272"/>
      <c r="AD260" s="272"/>
    </row>
    <row r="261" spans="1:30" s="24" customFormat="1" ht="12.75" hidden="1" customHeight="1">
      <c r="A261" s="219"/>
      <c r="B261" s="224"/>
      <c r="C261" s="231"/>
      <c r="D261" s="238"/>
      <c r="E261" s="238"/>
      <c r="F261" s="238"/>
      <c r="G261" s="242"/>
      <c r="H261" s="245" t="str">
        <f t="shared" si="9"/>
        <v/>
      </c>
      <c r="I261" s="251"/>
      <c r="J261" s="255"/>
      <c r="K261" s="259"/>
      <c r="M261" s="261" t="b">
        <f t="shared" si="10"/>
        <v>0</v>
      </c>
      <c r="N261" s="262" t="str">
        <f t="shared" si="11"/>
        <v>FALSE</v>
      </c>
      <c r="O261" s="265"/>
      <c r="P261" s="268" t="s">
        <v>5619</v>
      </c>
      <c r="Q261" s="269" t="str">
        <f>IF(COUNTIF(M257:M266,"R5当一般"),"一般コース","")</f>
        <v/>
      </c>
      <c r="R261" s="272">
        <f>SUM(S261:W261)</f>
        <v>0</v>
      </c>
      <c r="S261" s="272"/>
      <c r="T261" s="272"/>
      <c r="U261" s="272"/>
      <c r="V261" s="272">
        <f>SUMIFS($I257:$I266,$C257:$C266,"R5当",$F257:$F266,"4_1 新規に婚姻した世帯に対する住宅取得費用又は住宅賃借費用に係る支援及び引越費用等に係る支援（一般コース）")</f>
        <v>0</v>
      </c>
      <c r="W261" s="272"/>
      <c r="Y261" s="272">
        <f>SUM(Z261:AD261)</f>
        <v>0</v>
      </c>
      <c r="Z261" s="272"/>
      <c r="AA261" s="272"/>
      <c r="AB261" s="272"/>
      <c r="AC261" s="272">
        <f>SUMIFS($J257:$J266,$C257:$C266,"R5当",$F257:$F266,"4_1 新規に婚姻した世帯に対する住宅取得費用又は住宅賃借費用に係る支援及び引越費用等に係る支援（一般コース）")</f>
        <v>0</v>
      </c>
      <c r="AD261" s="272"/>
    </row>
    <row r="262" spans="1:30" s="24" customFormat="1" ht="12.75" hidden="1" customHeight="1">
      <c r="A262" s="219"/>
      <c r="B262" s="224"/>
      <c r="C262" s="232"/>
      <c r="D262" s="238"/>
      <c r="E262" s="238"/>
      <c r="F262" s="238"/>
      <c r="G262" s="242"/>
      <c r="H262" s="245" t="str">
        <f t="shared" si="9"/>
        <v/>
      </c>
      <c r="I262" s="251"/>
      <c r="J262" s="255"/>
      <c r="K262" s="259"/>
      <c r="M262" s="261" t="b">
        <f t="shared" si="10"/>
        <v>0</v>
      </c>
      <c r="N262" s="262" t="str">
        <f t="shared" si="11"/>
        <v>FALSE</v>
      </c>
      <c r="O262" s="265"/>
      <c r="P262" s="24" t="s">
        <v>4620</v>
      </c>
      <c r="R262" s="273"/>
      <c r="S262" s="273"/>
      <c r="T262" s="273"/>
      <c r="U262" s="273"/>
      <c r="V262" s="273"/>
      <c r="W262" s="273"/>
      <c r="Y262" s="273"/>
      <c r="Z262" s="273"/>
      <c r="AA262" s="273"/>
      <c r="AB262" s="273"/>
      <c r="AC262" s="273"/>
      <c r="AD262" s="273"/>
    </row>
    <row r="263" spans="1:30" s="24" customFormat="1" ht="12.75" hidden="1" customHeight="1">
      <c r="A263" s="219"/>
      <c r="B263" s="224"/>
      <c r="C263" s="232"/>
      <c r="D263" s="238"/>
      <c r="E263" s="238"/>
      <c r="F263" s="238"/>
      <c r="G263" s="242"/>
      <c r="H263" s="245" t="str">
        <f t="shared" ref="H263:H316" si="12">IF(N263="R4補地域結婚支援重点推進事業一般メニューFALSE",2/3,IF(N263="R5当地域結婚支援重点推進事業一般メニューFALSE",2/3,IF(N263="R4補地域結婚支援重点推進事業重点メニューFALSE",3/4,IF(N263="R4補結婚支援コンシェルジュ事業結婚支援コンシェルジュ事業FALSE",3/4,IF(N263="R4補結婚_妊娠・出産_子育てに温かい社会づくり_機運醸成事業一般メニューFALSE",1/2,IF(N263="R5当結婚_妊娠・出産_子育てに温かい社会づくり_機運醸成事業一般メニューFALSE",1/2,IF(N263="R4補結婚_妊娠・出産_子育てに温かい社会づくり_機運醸成事業重点メニューFALSE",2/3,IF(N263="R4補結婚新生活支援事業結婚新生活支援R4補一般",1/2,IF(N263="R4補結婚新生活支援事業結婚新生活支援R4補連携",2/3,IF(N263="R5当結婚新生活支援事業結婚新生活支援R5当一般",1/2,""))))))))))</f>
        <v/>
      </c>
      <c r="I263" s="251"/>
      <c r="J263" s="255"/>
      <c r="K263" s="259"/>
      <c r="M263" s="261" t="b">
        <f t="shared" ref="M263:M316" si="13">IF(AND(C263="R5当",F263="4_1 新規に婚姻した世帯に対する住宅取得費用又は住宅賃借費用に係る支援及び引越費用等に係る支援（一般コース）"),"R5当一般",IF(AND(C263="R4補",F263="4_1 新規に婚姻した世帯に対する住宅取得費用又は住宅賃借費用に係る支援及び引越費用等に係る支援（一般コース）"),"R4補一般",IF(AND(C263="R4補",F263="4_2 新規に婚姻した世帯に対する住宅取得費用又は住宅賃借費用に係る支援及び引越費用等に係る支援（都道府県主導型コース）"),"R4補連携")))</f>
        <v>0</v>
      </c>
      <c r="N263" s="262" t="str">
        <f t="shared" ref="N263:N316" si="14">C263&amp;D263&amp;E263&amp;M263</f>
        <v>FALSE</v>
      </c>
      <c r="O263" s="265"/>
      <c r="P263" s="266" t="s">
        <v>6434</v>
      </c>
      <c r="Q263" s="270" t="s">
        <v>6257</v>
      </c>
      <c r="R263" s="272">
        <f>SUM(S263:W263)</f>
        <v>0</v>
      </c>
      <c r="S263" s="272">
        <f>SUMIFS($I257:$I266,$C257:$C266,"R4補",$D257:$D266,"地域結婚支援重点推進事業",$H257:$H266,3/4)</f>
        <v>0</v>
      </c>
      <c r="T263" s="272">
        <f>SUMIFS($I257:$I266,$C257:$C266,"R4補",$D257:$D266,"結婚支援コンシェルジュ事業",$H257:$H266,3/4)</f>
        <v>0</v>
      </c>
      <c r="U263" s="272"/>
      <c r="V263" s="272"/>
      <c r="W263" s="272"/>
      <c r="Y263" s="272">
        <f>SUM(Z263:AD263)</f>
        <v>0</v>
      </c>
      <c r="Z263" s="272">
        <f>SUMIFS($J257:$J266,$C257:$C266,"R4補",$D257:$D266,"地域結婚支援重点推進事業",$H257:$H266,3/4)</f>
        <v>0</v>
      </c>
      <c r="AA263" s="272">
        <f>SUMIFS($J257:$J266,$C257:$C266,"R4補",$D257:$D266,"結婚支援コンシェルジュ事業",$H257:$H266,3/4)</f>
        <v>0</v>
      </c>
      <c r="AB263" s="272"/>
      <c r="AC263" s="272"/>
      <c r="AD263" s="272"/>
    </row>
    <row r="264" spans="1:30" s="24" customFormat="1" ht="12.75" hidden="1" customHeight="1">
      <c r="A264" s="219"/>
      <c r="B264" s="224"/>
      <c r="C264" s="232"/>
      <c r="D264" s="238"/>
      <c r="E264" s="238"/>
      <c r="F264" s="238"/>
      <c r="G264" s="242"/>
      <c r="H264" s="245" t="str">
        <f t="shared" si="12"/>
        <v/>
      </c>
      <c r="I264" s="251"/>
      <c r="J264" s="255"/>
      <c r="K264" s="259"/>
      <c r="M264" s="261" t="b">
        <f t="shared" si="13"/>
        <v>0</v>
      </c>
      <c r="N264" s="262" t="str">
        <f t="shared" si="14"/>
        <v>FALSE</v>
      </c>
      <c r="O264" s="265"/>
      <c r="P264" s="266"/>
      <c r="Q264" s="69" t="s">
        <v>7274</v>
      </c>
      <c r="R264" s="272">
        <f>SUM(S264:W264)</f>
        <v>0</v>
      </c>
      <c r="S264" s="272">
        <f>SUMIFS($I257:$I266,$C257:$C266,"R4補",$D257:$D266,"地域結婚支援重点推進事業",$H257:$H266,2/3)</f>
        <v>0</v>
      </c>
      <c r="T264" s="272"/>
      <c r="U264" s="272">
        <f>SUMIFS($I257:$I266,$C257:$C266,"R4補",$D257:$D266,"結婚_妊娠・出産_子育てに温かい社会づくり_機運醸成事業",$H257:$H266,2/3)</f>
        <v>0</v>
      </c>
      <c r="V264" s="272"/>
      <c r="W264" s="272"/>
      <c r="Y264" s="272">
        <f>SUM(Z264:AD264)</f>
        <v>0</v>
      </c>
      <c r="Z264" s="272">
        <f>SUMIFS($J257:$J266,$C257:$C266,"R4補",$D257:$D266,"地域結婚支援重点推進事業",$H257:$H266,2/3)</f>
        <v>0</v>
      </c>
      <c r="AA264" s="272"/>
      <c r="AB264" s="272">
        <f>SUMIFS($J257:$J266,$C257:$C266,"R4補",$D257:$D266,"結婚_妊娠・出産_子育てに温かい社会づくり_機運醸成事業",$H257:$H266,2/3)</f>
        <v>0</v>
      </c>
      <c r="AC264" s="272"/>
      <c r="AD264" s="272"/>
    </row>
    <row r="265" spans="1:30" s="24" customFormat="1" ht="12.75" hidden="1" customHeight="1">
      <c r="A265" s="219"/>
      <c r="B265" s="224"/>
      <c r="C265" s="232"/>
      <c r="D265" s="238"/>
      <c r="E265" s="238"/>
      <c r="F265" s="238"/>
      <c r="G265" s="242"/>
      <c r="H265" s="245" t="str">
        <f t="shared" si="12"/>
        <v/>
      </c>
      <c r="I265" s="251"/>
      <c r="J265" s="255"/>
      <c r="K265" s="259"/>
      <c r="M265" s="261" t="b">
        <f t="shared" si="13"/>
        <v>0</v>
      </c>
      <c r="N265" s="262" t="str">
        <f t="shared" si="14"/>
        <v>FALSE</v>
      </c>
      <c r="O265" s="265"/>
      <c r="P265" s="266"/>
      <c r="Q265" s="69" t="s">
        <v>1395</v>
      </c>
      <c r="R265" s="272">
        <f>SUM(S265:W265)</f>
        <v>0</v>
      </c>
      <c r="S265" s="272"/>
      <c r="T265" s="272"/>
      <c r="U265" s="272">
        <f>SUMIFS($I257:$I266,$C257:$C266,"R4補",$D257:$D266,"結婚_妊娠・出産_子育てに温かい社会づくり_機運醸成事業",$H257:$H266,1/2)</f>
        <v>0</v>
      </c>
      <c r="V265" s="272"/>
      <c r="W265" s="272"/>
      <c r="Y265" s="272">
        <f>SUM(Z265:AD265)</f>
        <v>0</v>
      </c>
      <c r="Z265" s="272"/>
      <c r="AA265" s="272"/>
      <c r="AB265" s="272">
        <f>SUMIFS($J257:$J266,$C257:$C266,"R4補",$D257:$D266,"結婚_妊娠・出産_子育てに温かい社会づくり_機運醸成事業",$H257:$H266,1/2)</f>
        <v>0</v>
      </c>
      <c r="AC265" s="272"/>
      <c r="AD265" s="272"/>
    </row>
    <row r="266" spans="1:30" s="24" customFormat="1" ht="12.75" hidden="1" customHeight="1">
      <c r="A266" s="220"/>
      <c r="B266" s="225"/>
      <c r="C266" s="234"/>
      <c r="D266" s="239"/>
      <c r="E266" s="239"/>
      <c r="F266" s="239"/>
      <c r="G266" s="243"/>
      <c r="H266" s="246" t="str">
        <f t="shared" si="12"/>
        <v/>
      </c>
      <c r="I266" s="252"/>
      <c r="J266" s="256"/>
      <c r="K266" s="259"/>
      <c r="M266" s="261" t="b">
        <f t="shared" si="13"/>
        <v>0</v>
      </c>
      <c r="N266" s="262" t="str">
        <f t="shared" si="14"/>
        <v>FALSE</v>
      </c>
      <c r="O266" s="265"/>
      <c r="P266" s="268" t="s">
        <v>5619</v>
      </c>
      <c r="Q266" s="270" t="str">
        <f>IF(COUNTIF(M257:M266,"R4補一般"),"一般コース",IF(COUNTIF(M257:M266,"R4補連携"),"連携コース",""))</f>
        <v/>
      </c>
      <c r="R266" s="272">
        <f>SUM(S266:W266)</f>
        <v>0</v>
      </c>
      <c r="S266" s="272"/>
      <c r="T266" s="272"/>
      <c r="U266" s="272"/>
      <c r="V266" s="272">
        <f>SUMIFS($I257:$I266,$C257:$C266,"R4補",$F257:$F266,"4_1 新規に婚姻した世帯に対する住宅取得費用又は住宅賃借費用に係る支援及び引越費用等に係る支援（一般コース）")</f>
        <v>0</v>
      </c>
      <c r="W266" s="272">
        <f>SUMIFS($I257:$I266,$C257:$C266,"R4補",$F257:$F266,"4_2 新規に婚姻した世帯に対する住宅取得費用又は住宅賃借費用に係る支援及び引越費用等に係る支援（都道府県主導型コース）")</f>
        <v>0</v>
      </c>
      <c r="Y266" s="272">
        <f>SUM(Z266:AD266)</f>
        <v>0</v>
      </c>
      <c r="Z266" s="272"/>
      <c r="AA266" s="272"/>
      <c r="AB266" s="272"/>
      <c r="AC266" s="272">
        <f>SUMIFS($J257:$J266,$C257:$C266,"R4補",$F257:$F266,"4_1 新規に婚姻した世帯に対する住宅取得費用又は住宅賃借費用に係る支援及び引越費用等に係る支援（一般コース）")</f>
        <v>0</v>
      </c>
      <c r="AD266" s="272">
        <f>SUMIFS($J257:$J266,$C257:$C266,"R4補",$F257:$F266,"4_2 新規に婚姻した世帯に対する住宅取得費用又は住宅賃借費用に係る支援及び引越費用等に係る支援（都道府県主導型コース）")</f>
        <v>0</v>
      </c>
    </row>
    <row r="267" spans="1:30" s="24" customFormat="1" ht="12.75" hidden="1" customHeight="1">
      <c r="A267" s="218"/>
      <c r="B267" s="223"/>
      <c r="C267" s="230"/>
      <c r="D267" s="237"/>
      <c r="E267" s="237"/>
      <c r="F267" s="237"/>
      <c r="G267" s="241"/>
      <c r="H267" s="247" t="str">
        <f t="shared" si="12"/>
        <v/>
      </c>
      <c r="I267" s="250"/>
      <c r="J267" s="254"/>
      <c r="K267" s="259"/>
      <c r="M267" s="261" t="b">
        <f t="shared" si="13"/>
        <v>0</v>
      </c>
      <c r="N267" s="262" t="str">
        <f t="shared" si="14"/>
        <v>FALSE</v>
      </c>
      <c r="O267" s="265"/>
    </row>
    <row r="268" spans="1:30" s="24" customFormat="1" ht="12.75" hidden="1" customHeight="1">
      <c r="A268" s="219"/>
      <c r="B268" s="224"/>
      <c r="C268" s="231"/>
      <c r="D268" s="238"/>
      <c r="E268" s="238"/>
      <c r="F268" s="238"/>
      <c r="G268" s="242"/>
      <c r="H268" s="245" t="str">
        <f t="shared" si="12"/>
        <v/>
      </c>
      <c r="I268" s="251"/>
      <c r="J268" s="255"/>
      <c r="K268" s="259"/>
      <c r="M268" s="261" t="b">
        <f t="shared" si="13"/>
        <v>0</v>
      </c>
      <c r="N268" s="262" t="str">
        <f t="shared" si="14"/>
        <v>FALSE</v>
      </c>
      <c r="O268" s="265"/>
      <c r="P268" s="23" t="s">
        <v>401</v>
      </c>
      <c r="R268" s="271" t="s">
        <v>7278</v>
      </c>
      <c r="S268" s="268" t="s">
        <v>7279</v>
      </c>
      <c r="T268" s="268" t="s">
        <v>5411</v>
      </c>
      <c r="U268" s="268" t="s">
        <v>3719</v>
      </c>
      <c r="V268" s="268" t="s">
        <v>160</v>
      </c>
      <c r="W268" s="268" t="s">
        <v>7094</v>
      </c>
      <c r="Y268" s="271" t="s">
        <v>7289</v>
      </c>
      <c r="Z268" s="268" t="s">
        <v>7279</v>
      </c>
      <c r="AA268" s="268" t="s">
        <v>5411</v>
      </c>
      <c r="AB268" s="268" t="s">
        <v>3719</v>
      </c>
      <c r="AC268" s="268" t="s">
        <v>160</v>
      </c>
      <c r="AD268" s="268" t="s">
        <v>7094</v>
      </c>
    </row>
    <row r="269" spans="1:30" s="24" customFormat="1" ht="12.75" hidden="1" customHeight="1">
      <c r="A269" s="219"/>
      <c r="B269" s="224"/>
      <c r="C269" s="232"/>
      <c r="D269" s="238"/>
      <c r="E269" s="238"/>
      <c r="F269" s="238"/>
      <c r="G269" s="242"/>
      <c r="H269" s="245" t="str">
        <f t="shared" si="12"/>
        <v/>
      </c>
      <c r="I269" s="251"/>
      <c r="J269" s="255"/>
      <c r="K269" s="259"/>
      <c r="M269" s="261" t="b">
        <f t="shared" si="13"/>
        <v>0</v>
      </c>
      <c r="N269" s="262" t="str">
        <f t="shared" si="14"/>
        <v>FALSE</v>
      </c>
      <c r="O269" s="265"/>
      <c r="P269" s="266" t="s">
        <v>6434</v>
      </c>
      <c r="Q269" s="69" t="s">
        <v>7274</v>
      </c>
      <c r="R269" s="272">
        <f>SUM(S269:W269)</f>
        <v>0</v>
      </c>
      <c r="S269" s="272">
        <f>SUMIFS($I267:$I276,$C267:$C276,"R5当",$D267:$D276,"地域結婚支援重点推進事業",$H267:$H276,2/3)</f>
        <v>0</v>
      </c>
      <c r="T269" s="272"/>
      <c r="U269" s="272"/>
      <c r="V269" s="272"/>
      <c r="W269" s="272"/>
      <c r="Y269" s="272">
        <f>SUM(Z269:AD269)</f>
        <v>0</v>
      </c>
      <c r="Z269" s="272">
        <f>SUMIFS($J267:$J276,$C267:$C276,"R5当",$D267:$D276,"地域結婚支援重点推進事業",$H267:$H276,2/3)</f>
        <v>0</v>
      </c>
      <c r="AA269" s="272"/>
      <c r="AB269" s="272"/>
      <c r="AC269" s="272"/>
      <c r="AD269" s="272"/>
    </row>
    <row r="270" spans="1:30" s="24" customFormat="1" ht="12.75" hidden="1" customHeight="1">
      <c r="A270" s="219"/>
      <c r="B270" s="224"/>
      <c r="C270" s="235"/>
      <c r="D270" s="238"/>
      <c r="E270" s="238"/>
      <c r="F270" s="238"/>
      <c r="G270" s="242"/>
      <c r="H270" s="245" t="str">
        <f t="shared" si="12"/>
        <v/>
      </c>
      <c r="I270" s="251"/>
      <c r="J270" s="255"/>
      <c r="K270" s="259"/>
      <c r="M270" s="261" t="b">
        <f t="shared" si="13"/>
        <v>0</v>
      </c>
      <c r="N270" s="262" t="str">
        <f t="shared" si="14"/>
        <v>FALSE</v>
      </c>
      <c r="O270" s="265"/>
      <c r="P270" s="267"/>
      <c r="Q270" s="69" t="s">
        <v>1395</v>
      </c>
      <c r="R270" s="272">
        <f>SUM(S270:W270)</f>
        <v>0</v>
      </c>
      <c r="S270" s="272"/>
      <c r="T270" s="272"/>
      <c r="U270" s="272">
        <f>SUMIFS($I267:$I276,$C267:$C276,"R5当",$D267:$D276,"結婚_妊娠・出産_子育てに温かい社会づくり_機運醸成事業",$H267:$H276,1/2)</f>
        <v>0</v>
      </c>
      <c r="V270" s="272"/>
      <c r="W270" s="272"/>
      <c r="Y270" s="272">
        <f>SUM(Z270:AD270)</f>
        <v>0</v>
      </c>
      <c r="Z270" s="272"/>
      <c r="AA270" s="272"/>
      <c r="AB270" s="272">
        <f>SUMIFS($J267:$J276,$C267:$C276,"R5当",$D267:$D276,"結婚_妊娠・出産_子育てに温かい社会づくり_機運醸成事業",$H267:$H276,1/2)</f>
        <v>0</v>
      </c>
      <c r="AC270" s="272"/>
      <c r="AD270" s="272"/>
    </row>
    <row r="271" spans="1:30" s="24" customFormat="1" ht="12.75" hidden="1" customHeight="1">
      <c r="A271" s="219"/>
      <c r="B271" s="224"/>
      <c r="C271" s="231"/>
      <c r="D271" s="238"/>
      <c r="E271" s="238"/>
      <c r="F271" s="238"/>
      <c r="G271" s="242"/>
      <c r="H271" s="245" t="str">
        <f t="shared" si="12"/>
        <v/>
      </c>
      <c r="I271" s="251"/>
      <c r="J271" s="255"/>
      <c r="K271" s="259"/>
      <c r="M271" s="261" t="b">
        <f t="shared" si="13"/>
        <v>0</v>
      </c>
      <c r="N271" s="262" t="str">
        <f t="shared" si="14"/>
        <v>FALSE</v>
      </c>
      <c r="O271" s="265"/>
      <c r="P271" s="268" t="s">
        <v>5619</v>
      </c>
      <c r="Q271" s="269" t="str">
        <f>IF(COUNTIF(M267:M276,"R5当一般"),"一般コース","")</f>
        <v/>
      </c>
      <c r="R271" s="272">
        <f>SUM(S271:W271)</f>
        <v>0</v>
      </c>
      <c r="S271" s="272"/>
      <c r="T271" s="272"/>
      <c r="U271" s="272"/>
      <c r="V271" s="272">
        <f>SUMIFS($I267:$I276,$C267:$C276,"R5当",$F267:$F276,"4_1 新規に婚姻した世帯に対する住宅取得費用又は住宅賃借費用に係る支援及び引越費用等に係る支援（一般コース）")</f>
        <v>0</v>
      </c>
      <c r="W271" s="272"/>
      <c r="Y271" s="272">
        <f>SUM(Z271:AD271)</f>
        <v>0</v>
      </c>
      <c r="Z271" s="272"/>
      <c r="AA271" s="272"/>
      <c r="AB271" s="272"/>
      <c r="AC271" s="272">
        <f>SUMIFS($J267:$J276,$C267:$C276,"R5当",$F267:$F276,"4_1 新規に婚姻した世帯に対する住宅取得費用又は住宅賃借費用に係る支援及び引越費用等に係る支援（一般コース）")</f>
        <v>0</v>
      </c>
      <c r="AD271" s="272"/>
    </row>
    <row r="272" spans="1:30" s="24" customFormat="1" ht="12.75" hidden="1" customHeight="1">
      <c r="A272" s="219"/>
      <c r="B272" s="224"/>
      <c r="C272" s="232"/>
      <c r="D272" s="238"/>
      <c r="E272" s="238"/>
      <c r="F272" s="238"/>
      <c r="G272" s="242"/>
      <c r="H272" s="245" t="str">
        <f t="shared" si="12"/>
        <v/>
      </c>
      <c r="I272" s="251"/>
      <c r="J272" s="255"/>
      <c r="K272" s="259"/>
      <c r="M272" s="261" t="b">
        <f t="shared" si="13"/>
        <v>0</v>
      </c>
      <c r="N272" s="262" t="str">
        <f t="shared" si="14"/>
        <v>FALSE</v>
      </c>
      <c r="O272" s="265"/>
      <c r="P272" s="24" t="s">
        <v>4620</v>
      </c>
      <c r="R272" s="273"/>
      <c r="S272" s="273"/>
      <c r="T272" s="273"/>
      <c r="U272" s="273"/>
      <c r="V272" s="273"/>
      <c r="W272" s="273"/>
      <c r="Y272" s="273"/>
      <c r="Z272" s="273"/>
      <c r="AA272" s="273"/>
      <c r="AB272" s="273"/>
      <c r="AC272" s="273"/>
      <c r="AD272" s="273"/>
    </row>
    <row r="273" spans="1:30" s="24" customFormat="1" ht="12.75" hidden="1" customHeight="1">
      <c r="A273" s="219"/>
      <c r="B273" s="224"/>
      <c r="C273" s="232"/>
      <c r="D273" s="238"/>
      <c r="E273" s="238"/>
      <c r="F273" s="238"/>
      <c r="G273" s="242"/>
      <c r="H273" s="245" t="str">
        <f t="shared" si="12"/>
        <v/>
      </c>
      <c r="I273" s="251"/>
      <c r="J273" s="255"/>
      <c r="K273" s="259"/>
      <c r="M273" s="261" t="b">
        <f t="shared" si="13"/>
        <v>0</v>
      </c>
      <c r="N273" s="262" t="str">
        <f t="shared" si="14"/>
        <v>FALSE</v>
      </c>
      <c r="O273" s="265"/>
      <c r="P273" s="266" t="s">
        <v>6434</v>
      </c>
      <c r="Q273" s="270" t="s">
        <v>6257</v>
      </c>
      <c r="R273" s="272">
        <f>SUM(S273:W273)</f>
        <v>0</v>
      </c>
      <c r="S273" s="272">
        <f>SUMIFS($I267:$I276,$C267:$C276,"R4補",$D267:$D276,"地域結婚支援重点推進事業",$H267:$H276,3/4)</f>
        <v>0</v>
      </c>
      <c r="T273" s="272">
        <f>SUMIFS($I267:$I276,$C267:$C276,"R4補",$D267:$D276,"結婚支援コンシェルジュ事業",$H267:$H276,3/4)</f>
        <v>0</v>
      </c>
      <c r="U273" s="272"/>
      <c r="V273" s="272"/>
      <c r="W273" s="272"/>
      <c r="Y273" s="272">
        <f>SUM(Z273:AD273)</f>
        <v>0</v>
      </c>
      <c r="Z273" s="272">
        <f>SUMIFS($J267:$J276,$C267:$C276,"R4補",$D267:$D276,"地域結婚支援重点推進事業",$H267:$H276,3/4)</f>
        <v>0</v>
      </c>
      <c r="AA273" s="272">
        <f>SUMIFS($J267:$J276,$C267:$C276,"R4補",$D267:$D276,"結婚支援コンシェルジュ事業",$H267:$H276,3/4)</f>
        <v>0</v>
      </c>
      <c r="AB273" s="272"/>
      <c r="AC273" s="272"/>
      <c r="AD273" s="272"/>
    </row>
    <row r="274" spans="1:30" s="24" customFormat="1" ht="12.75" hidden="1" customHeight="1">
      <c r="A274" s="219"/>
      <c r="B274" s="224"/>
      <c r="C274" s="232"/>
      <c r="D274" s="238"/>
      <c r="E274" s="238"/>
      <c r="F274" s="238"/>
      <c r="G274" s="242"/>
      <c r="H274" s="245" t="str">
        <f t="shared" si="12"/>
        <v/>
      </c>
      <c r="I274" s="251"/>
      <c r="J274" s="255"/>
      <c r="K274" s="259"/>
      <c r="M274" s="261" t="b">
        <f t="shared" si="13"/>
        <v>0</v>
      </c>
      <c r="N274" s="262" t="str">
        <f t="shared" si="14"/>
        <v>FALSE</v>
      </c>
      <c r="O274" s="265"/>
      <c r="P274" s="266"/>
      <c r="Q274" s="69" t="s">
        <v>7274</v>
      </c>
      <c r="R274" s="272">
        <f>SUM(S274:W274)</f>
        <v>0</v>
      </c>
      <c r="S274" s="272">
        <f>SUMIFS($I267:$I276,$C267:$C276,"R4補",$D267:$D276,"地域結婚支援重点推進事業",$H267:$H276,2/3)</f>
        <v>0</v>
      </c>
      <c r="T274" s="272"/>
      <c r="U274" s="272">
        <f>SUMIFS($I267:$I276,$C267:$C276,"R4補",$D267:$D276,"結婚_妊娠・出産_子育てに温かい社会づくり_機運醸成事業",$H267:$H276,2/3)</f>
        <v>0</v>
      </c>
      <c r="V274" s="272"/>
      <c r="W274" s="272"/>
      <c r="Y274" s="272">
        <f>SUM(Z274:AD274)</f>
        <v>0</v>
      </c>
      <c r="Z274" s="272">
        <f>SUMIFS($J267:$J276,$C267:$C276,"R4補",$D267:$D276,"地域結婚支援重点推進事業",$H267:$H276,2/3)</f>
        <v>0</v>
      </c>
      <c r="AA274" s="272"/>
      <c r="AB274" s="272">
        <f>SUMIFS($J267:$J276,$C267:$C276,"R4補",$D267:$D276,"結婚_妊娠・出産_子育てに温かい社会づくり_機運醸成事業",$H267:$H276,2/3)</f>
        <v>0</v>
      </c>
      <c r="AC274" s="272"/>
      <c r="AD274" s="272"/>
    </row>
    <row r="275" spans="1:30" s="24" customFormat="1" ht="12.75" hidden="1" customHeight="1">
      <c r="A275" s="219"/>
      <c r="B275" s="224"/>
      <c r="C275" s="232"/>
      <c r="D275" s="238"/>
      <c r="E275" s="238"/>
      <c r="F275" s="238"/>
      <c r="G275" s="242"/>
      <c r="H275" s="245" t="str">
        <f t="shared" si="12"/>
        <v/>
      </c>
      <c r="I275" s="251"/>
      <c r="J275" s="255"/>
      <c r="K275" s="259"/>
      <c r="M275" s="261" t="b">
        <f t="shared" si="13"/>
        <v>0</v>
      </c>
      <c r="N275" s="262" t="str">
        <f t="shared" si="14"/>
        <v>FALSE</v>
      </c>
      <c r="O275" s="265"/>
      <c r="P275" s="266"/>
      <c r="Q275" s="69" t="s">
        <v>1395</v>
      </c>
      <c r="R275" s="272">
        <f>SUM(S275:W275)</f>
        <v>0</v>
      </c>
      <c r="S275" s="272"/>
      <c r="T275" s="272"/>
      <c r="U275" s="272">
        <f>SUMIFS($I267:$I276,$C267:$C276,"R4補",$D267:$D276,"結婚_妊娠・出産_子育てに温かい社会づくり_機運醸成事業",$H267:$H276,1/2)</f>
        <v>0</v>
      </c>
      <c r="V275" s="272"/>
      <c r="W275" s="272"/>
      <c r="Y275" s="272">
        <f>SUM(Z275:AD275)</f>
        <v>0</v>
      </c>
      <c r="Z275" s="272"/>
      <c r="AA275" s="272"/>
      <c r="AB275" s="272">
        <f>SUMIFS($J267:$J276,$C267:$C276,"R4補",$D267:$D276,"結婚_妊娠・出産_子育てに温かい社会づくり_機運醸成事業",$H267:$H276,1/2)</f>
        <v>0</v>
      </c>
      <c r="AC275" s="272"/>
      <c r="AD275" s="272"/>
    </row>
    <row r="276" spans="1:30" s="24" customFormat="1" ht="12.75" hidden="1" customHeight="1">
      <c r="A276" s="220"/>
      <c r="B276" s="225"/>
      <c r="C276" s="234"/>
      <c r="D276" s="239"/>
      <c r="E276" s="239"/>
      <c r="F276" s="239"/>
      <c r="G276" s="243"/>
      <c r="H276" s="246" t="str">
        <f t="shared" si="12"/>
        <v/>
      </c>
      <c r="I276" s="252"/>
      <c r="J276" s="256"/>
      <c r="K276" s="259"/>
      <c r="M276" s="261" t="b">
        <f t="shared" si="13"/>
        <v>0</v>
      </c>
      <c r="N276" s="262" t="str">
        <f t="shared" si="14"/>
        <v>FALSE</v>
      </c>
      <c r="O276" s="265"/>
      <c r="P276" s="268" t="s">
        <v>5619</v>
      </c>
      <c r="Q276" s="270" t="str">
        <f>IF(COUNTIF(M267:M276,"R4補一般"),"一般コース",IF(COUNTIF(M267:M276,"R4補連携"),"連携コース",""))</f>
        <v/>
      </c>
      <c r="R276" s="272">
        <f>SUM(S276:W276)</f>
        <v>0</v>
      </c>
      <c r="S276" s="272"/>
      <c r="T276" s="272"/>
      <c r="U276" s="272"/>
      <c r="V276" s="272">
        <f>SUMIFS($I267:$I276,$C267:$C276,"R4補",$F267:$F276,"4_1 新規に婚姻した世帯に対する住宅取得費用又は住宅賃借費用に係る支援及び引越費用等に係る支援（一般コース）")</f>
        <v>0</v>
      </c>
      <c r="W276" s="272">
        <f>SUMIFS($I267:$I276,$C267:$C276,"R4補",$F267:$F276,"4_2 新規に婚姻した世帯に対する住宅取得費用又は住宅賃借費用に係る支援及び引越費用等に係る支援（都道府県主導型コース）")</f>
        <v>0</v>
      </c>
      <c r="Y276" s="272">
        <f>SUM(Z276:AD276)</f>
        <v>0</v>
      </c>
      <c r="Z276" s="272"/>
      <c r="AA276" s="272"/>
      <c r="AB276" s="272"/>
      <c r="AC276" s="272">
        <f>SUMIFS($J267:$J276,$C267:$C276,"R4補",$F267:$F276,"4_1 新規に婚姻した世帯に対する住宅取得費用又は住宅賃借費用に係る支援及び引越費用等に係る支援（一般コース）")</f>
        <v>0</v>
      </c>
      <c r="AD276" s="272">
        <f>SUMIFS($J267:$J276,$C267:$C276,"R4補",$F267:$F276,"4_2 新規に婚姻した世帯に対する住宅取得費用又は住宅賃借費用に係る支援及び引越費用等に係る支援（都道府県主導型コース）")</f>
        <v>0</v>
      </c>
    </row>
    <row r="277" spans="1:30" s="24" customFormat="1" ht="12.75" hidden="1" customHeight="1">
      <c r="A277" s="218"/>
      <c r="B277" s="223"/>
      <c r="C277" s="230"/>
      <c r="D277" s="237"/>
      <c r="E277" s="237"/>
      <c r="F277" s="237"/>
      <c r="G277" s="241"/>
      <c r="H277" s="247" t="str">
        <f t="shared" si="12"/>
        <v/>
      </c>
      <c r="I277" s="250"/>
      <c r="J277" s="254"/>
      <c r="K277" s="259"/>
      <c r="M277" s="261" t="b">
        <f t="shared" si="13"/>
        <v>0</v>
      </c>
      <c r="N277" s="262" t="str">
        <f t="shared" si="14"/>
        <v>FALSE</v>
      </c>
      <c r="O277" s="265"/>
    </row>
    <row r="278" spans="1:30" s="24" customFormat="1" ht="12.75" hidden="1" customHeight="1">
      <c r="A278" s="219"/>
      <c r="B278" s="224"/>
      <c r="C278" s="231"/>
      <c r="D278" s="238"/>
      <c r="E278" s="238"/>
      <c r="F278" s="238"/>
      <c r="G278" s="242"/>
      <c r="H278" s="245" t="str">
        <f t="shared" si="12"/>
        <v/>
      </c>
      <c r="I278" s="251"/>
      <c r="J278" s="255"/>
      <c r="K278" s="259"/>
      <c r="M278" s="261" t="b">
        <f t="shared" si="13"/>
        <v>0</v>
      </c>
      <c r="N278" s="262" t="str">
        <f t="shared" si="14"/>
        <v>FALSE</v>
      </c>
      <c r="O278" s="265"/>
      <c r="P278" s="23" t="s">
        <v>401</v>
      </c>
      <c r="R278" s="271" t="s">
        <v>7278</v>
      </c>
      <c r="S278" s="268" t="s">
        <v>7279</v>
      </c>
      <c r="T278" s="268" t="s">
        <v>5411</v>
      </c>
      <c r="U278" s="268" t="s">
        <v>3719</v>
      </c>
      <c r="V278" s="268" t="s">
        <v>160</v>
      </c>
      <c r="W278" s="268" t="s">
        <v>7094</v>
      </c>
      <c r="Y278" s="271" t="s">
        <v>7289</v>
      </c>
      <c r="Z278" s="268" t="s">
        <v>7279</v>
      </c>
      <c r="AA278" s="268" t="s">
        <v>5411</v>
      </c>
      <c r="AB278" s="268" t="s">
        <v>3719</v>
      </c>
      <c r="AC278" s="268" t="s">
        <v>160</v>
      </c>
      <c r="AD278" s="268" t="s">
        <v>7094</v>
      </c>
    </row>
    <row r="279" spans="1:30" s="24" customFormat="1" ht="12.75" hidden="1" customHeight="1">
      <c r="A279" s="219"/>
      <c r="B279" s="224"/>
      <c r="C279" s="232"/>
      <c r="D279" s="238"/>
      <c r="E279" s="238"/>
      <c r="F279" s="238"/>
      <c r="G279" s="242"/>
      <c r="H279" s="245" t="str">
        <f t="shared" si="12"/>
        <v/>
      </c>
      <c r="I279" s="251"/>
      <c r="J279" s="255"/>
      <c r="K279" s="259"/>
      <c r="M279" s="261" t="b">
        <f t="shared" si="13"/>
        <v>0</v>
      </c>
      <c r="N279" s="262" t="str">
        <f t="shared" si="14"/>
        <v>FALSE</v>
      </c>
      <c r="O279" s="265"/>
      <c r="P279" s="266" t="s">
        <v>6434</v>
      </c>
      <c r="Q279" s="69" t="s">
        <v>7274</v>
      </c>
      <c r="R279" s="272">
        <f>SUM(S279:W279)</f>
        <v>0</v>
      </c>
      <c r="S279" s="272">
        <f>SUMIFS($I277:$I286,$C277:$C286,"R5当",$D277:$D286,"地域結婚支援重点推進事業",$H277:$H286,2/3)</f>
        <v>0</v>
      </c>
      <c r="T279" s="272"/>
      <c r="U279" s="272"/>
      <c r="V279" s="272"/>
      <c r="W279" s="272"/>
      <c r="Y279" s="272">
        <f>SUM(Z279:AD279)</f>
        <v>0</v>
      </c>
      <c r="Z279" s="272">
        <f>SUMIFS($J277:$J286,$C277:$C286,"R5当",$D277:$D286,"地域結婚支援重点推進事業",$H277:$H286,2/3)</f>
        <v>0</v>
      </c>
      <c r="AA279" s="272"/>
      <c r="AB279" s="272"/>
      <c r="AC279" s="272"/>
      <c r="AD279" s="272"/>
    </row>
    <row r="280" spans="1:30" s="24" customFormat="1" ht="12.75" hidden="1" customHeight="1">
      <c r="A280" s="219"/>
      <c r="B280" s="224"/>
      <c r="C280" s="235"/>
      <c r="D280" s="238"/>
      <c r="E280" s="238"/>
      <c r="F280" s="238"/>
      <c r="G280" s="242"/>
      <c r="H280" s="245" t="str">
        <f t="shared" si="12"/>
        <v/>
      </c>
      <c r="I280" s="251"/>
      <c r="J280" s="255"/>
      <c r="K280" s="259"/>
      <c r="M280" s="261" t="b">
        <f t="shared" si="13"/>
        <v>0</v>
      </c>
      <c r="N280" s="262" t="str">
        <f t="shared" si="14"/>
        <v>FALSE</v>
      </c>
      <c r="O280" s="265"/>
      <c r="P280" s="267"/>
      <c r="Q280" s="69" t="s">
        <v>1395</v>
      </c>
      <c r="R280" s="272">
        <f>SUM(S280:W280)</f>
        <v>0</v>
      </c>
      <c r="S280" s="272"/>
      <c r="T280" s="272"/>
      <c r="U280" s="272">
        <f>SUMIFS($I277:$I286,$C277:$C286,"R5当",$D277:$D286,"結婚_妊娠・出産_子育てに温かい社会づくり_機運醸成事業",$H277:$H286,1/2)</f>
        <v>0</v>
      </c>
      <c r="V280" s="272"/>
      <c r="W280" s="272"/>
      <c r="Y280" s="272">
        <f>SUM(Z280:AD280)</f>
        <v>0</v>
      </c>
      <c r="Z280" s="272"/>
      <c r="AA280" s="272"/>
      <c r="AB280" s="272">
        <f>SUMIFS($J277:$J286,$C277:$C286,"R5当",$D277:$D286,"結婚_妊娠・出産_子育てに温かい社会づくり_機運醸成事業",$H277:$H286,1/2)</f>
        <v>0</v>
      </c>
      <c r="AC280" s="272"/>
      <c r="AD280" s="272"/>
    </row>
    <row r="281" spans="1:30" s="24" customFormat="1" ht="12.75" hidden="1" customHeight="1">
      <c r="A281" s="219"/>
      <c r="B281" s="224"/>
      <c r="C281" s="231"/>
      <c r="D281" s="238"/>
      <c r="E281" s="238"/>
      <c r="F281" s="238"/>
      <c r="G281" s="242"/>
      <c r="H281" s="245" t="str">
        <f t="shared" si="12"/>
        <v/>
      </c>
      <c r="I281" s="251"/>
      <c r="J281" s="255"/>
      <c r="K281" s="259"/>
      <c r="M281" s="261" t="b">
        <f t="shared" si="13"/>
        <v>0</v>
      </c>
      <c r="N281" s="262" t="str">
        <f t="shared" si="14"/>
        <v>FALSE</v>
      </c>
      <c r="O281" s="265"/>
      <c r="P281" s="268" t="s">
        <v>5619</v>
      </c>
      <c r="Q281" s="269" t="str">
        <f>IF(COUNTIF(M277:M286,"R5当一般"),"一般コース","")</f>
        <v/>
      </c>
      <c r="R281" s="272">
        <f>SUM(S281:W281)</f>
        <v>0</v>
      </c>
      <c r="S281" s="272"/>
      <c r="T281" s="272"/>
      <c r="U281" s="272"/>
      <c r="V281" s="272">
        <f>SUMIFS($I277:$I286,$C277:$C286,"R5当",$F277:$F286,"4_1 新規に婚姻した世帯に対する住宅取得費用又は住宅賃借費用に係る支援及び引越費用等に係る支援（一般コース）")</f>
        <v>0</v>
      </c>
      <c r="W281" s="272"/>
      <c r="Y281" s="272">
        <f>SUM(Z281:AD281)</f>
        <v>0</v>
      </c>
      <c r="Z281" s="272"/>
      <c r="AA281" s="272"/>
      <c r="AB281" s="272"/>
      <c r="AC281" s="272">
        <f>SUMIFS($J277:$J286,$C277:$C286,"R5当",$F277:$F286,"4_1 新規に婚姻した世帯に対する住宅取得費用又は住宅賃借費用に係る支援及び引越費用等に係る支援（一般コース）")</f>
        <v>0</v>
      </c>
      <c r="AD281" s="272"/>
    </row>
    <row r="282" spans="1:30" s="24" customFormat="1" ht="12.75" hidden="1" customHeight="1">
      <c r="A282" s="219"/>
      <c r="B282" s="224"/>
      <c r="C282" s="232"/>
      <c r="D282" s="238"/>
      <c r="E282" s="238"/>
      <c r="F282" s="238"/>
      <c r="G282" s="242"/>
      <c r="H282" s="245" t="str">
        <f t="shared" si="12"/>
        <v/>
      </c>
      <c r="I282" s="251"/>
      <c r="J282" s="255"/>
      <c r="K282" s="259"/>
      <c r="M282" s="261" t="b">
        <f t="shared" si="13"/>
        <v>0</v>
      </c>
      <c r="N282" s="262" t="str">
        <f t="shared" si="14"/>
        <v>FALSE</v>
      </c>
      <c r="O282" s="265"/>
      <c r="P282" s="24" t="s">
        <v>4620</v>
      </c>
      <c r="R282" s="273"/>
      <c r="S282" s="273"/>
      <c r="T282" s="273"/>
      <c r="U282" s="273"/>
      <c r="V282" s="273"/>
      <c r="W282" s="273"/>
      <c r="Y282" s="273"/>
      <c r="Z282" s="273"/>
      <c r="AA282" s="273"/>
      <c r="AB282" s="273"/>
      <c r="AC282" s="273"/>
      <c r="AD282" s="273"/>
    </row>
    <row r="283" spans="1:30" s="24" customFormat="1" ht="12.75" hidden="1" customHeight="1">
      <c r="A283" s="219"/>
      <c r="B283" s="224"/>
      <c r="C283" s="232"/>
      <c r="D283" s="238"/>
      <c r="E283" s="238"/>
      <c r="F283" s="238"/>
      <c r="G283" s="242"/>
      <c r="H283" s="245" t="str">
        <f t="shared" si="12"/>
        <v/>
      </c>
      <c r="I283" s="251"/>
      <c r="J283" s="255"/>
      <c r="K283" s="259"/>
      <c r="M283" s="261" t="b">
        <f t="shared" si="13"/>
        <v>0</v>
      </c>
      <c r="N283" s="262" t="str">
        <f t="shared" si="14"/>
        <v>FALSE</v>
      </c>
      <c r="O283" s="265"/>
      <c r="P283" s="266" t="s">
        <v>6434</v>
      </c>
      <c r="Q283" s="270" t="s">
        <v>6257</v>
      </c>
      <c r="R283" s="272">
        <f>SUM(S283:W283)</f>
        <v>0</v>
      </c>
      <c r="S283" s="272">
        <f>SUMIFS($I277:$I286,$C277:$C286,"R4補",$D277:$D286,"地域結婚支援重点推進事業",$H277:$H286,3/4)</f>
        <v>0</v>
      </c>
      <c r="T283" s="272">
        <f>SUMIFS($I277:$I286,$C277:$C286,"R4補",$D277:$D286,"結婚支援コンシェルジュ事業",$H277:$H286,3/4)</f>
        <v>0</v>
      </c>
      <c r="U283" s="272"/>
      <c r="V283" s="272"/>
      <c r="W283" s="272"/>
      <c r="Y283" s="272">
        <f>SUM(Z283:AD283)</f>
        <v>0</v>
      </c>
      <c r="Z283" s="272">
        <f>SUMIFS($J277:$J286,$C277:$C286,"R4補",$D277:$D286,"地域結婚支援重点推進事業",$H277:$H286,3/4)</f>
        <v>0</v>
      </c>
      <c r="AA283" s="272">
        <f>SUMIFS($J277:$J286,$C277:$C286,"R4補",$D277:$D286,"結婚支援コンシェルジュ事業",$H277:$H286,3/4)</f>
        <v>0</v>
      </c>
      <c r="AB283" s="272"/>
      <c r="AC283" s="272"/>
      <c r="AD283" s="272"/>
    </row>
    <row r="284" spans="1:30" s="24" customFormat="1" ht="12.75" hidden="1" customHeight="1">
      <c r="A284" s="219"/>
      <c r="B284" s="224"/>
      <c r="C284" s="232"/>
      <c r="D284" s="238"/>
      <c r="E284" s="238"/>
      <c r="F284" s="238"/>
      <c r="G284" s="242"/>
      <c r="H284" s="245" t="str">
        <f t="shared" si="12"/>
        <v/>
      </c>
      <c r="I284" s="251"/>
      <c r="J284" s="255"/>
      <c r="K284" s="259"/>
      <c r="M284" s="261" t="b">
        <f t="shared" si="13"/>
        <v>0</v>
      </c>
      <c r="N284" s="262" t="str">
        <f t="shared" si="14"/>
        <v>FALSE</v>
      </c>
      <c r="O284" s="265"/>
      <c r="P284" s="266"/>
      <c r="Q284" s="69" t="s">
        <v>7274</v>
      </c>
      <c r="R284" s="272">
        <f>SUM(S284:W284)</f>
        <v>0</v>
      </c>
      <c r="S284" s="272">
        <f>SUMIFS($I277:$I286,$C277:$C286,"R4補",$D277:$D286,"地域結婚支援重点推進事業",$H277:$H286,2/3)</f>
        <v>0</v>
      </c>
      <c r="T284" s="272"/>
      <c r="U284" s="272">
        <f>SUMIFS($I277:$I286,$C277:$C286,"R4補",$D277:$D286,"結婚_妊娠・出産_子育てに温かい社会づくり_機運醸成事業",$H277:$H286,2/3)</f>
        <v>0</v>
      </c>
      <c r="V284" s="272"/>
      <c r="W284" s="272"/>
      <c r="Y284" s="272">
        <f>SUM(Z284:AD284)</f>
        <v>0</v>
      </c>
      <c r="Z284" s="272">
        <f>SUMIFS($J277:$J286,$C277:$C286,"R4補",$D277:$D286,"地域結婚支援重点推進事業",$H277:$H286,2/3)</f>
        <v>0</v>
      </c>
      <c r="AA284" s="272"/>
      <c r="AB284" s="272">
        <f>SUMIFS($J277:$J286,$C277:$C286,"R4補",$D277:$D286,"結婚_妊娠・出産_子育てに温かい社会づくり_機運醸成事業",$H277:$H286,2/3)</f>
        <v>0</v>
      </c>
      <c r="AC284" s="272"/>
      <c r="AD284" s="272"/>
    </row>
    <row r="285" spans="1:30" s="24" customFormat="1" ht="12.75" hidden="1" customHeight="1">
      <c r="A285" s="219"/>
      <c r="B285" s="224"/>
      <c r="C285" s="232"/>
      <c r="D285" s="238"/>
      <c r="E285" s="238"/>
      <c r="F285" s="238"/>
      <c r="G285" s="242"/>
      <c r="H285" s="245" t="str">
        <f t="shared" si="12"/>
        <v/>
      </c>
      <c r="I285" s="251"/>
      <c r="J285" s="255"/>
      <c r="K285" s="259"/>
      <c r="M285" s="261" t="b">
        <f t="shared" si="13"/>
        <v>0</v>
      </c>
      <c r="N285" s="262" t="str">
        <f t="shared" si="14"/>
        <v>FALSE</v>
      </c>
      <c r="O285" s="265"/>
      <c r="P285" s="266"/>
      <c r="Q285" s="69" t="s">
        <v>1395</v>
      </c>
      <c r="R285" s="272">
        <f>SUM(S285:W285)</f>
        <v>0</v>
      </c>
      <c r="S285" s="272"/>
      <c r="T285" s="272"/>
      <c r="U285" s="272">
        <f>SUMIFS($I277:$I286,$C277:$C286,"R4補",$D277:$D286,"結婚_妊娠・出産_子育てに温かい社会づくり_機運醸成事業",$H277:$H286,1/2)</f>
        <v>0</v>
      </c>
      <c r="V285" s="272"/>
      <c r="W285" s="272"/>
      <c r="Y285" s="272">
        <f>SUM(Z285:AD285)</f>
        <v>0</v>
      </c>
      <c r="Z285" s="272"/>
      <c r="AA285" s="272"/>
      <c r="AB285" s="272">
        <f>SUMIFS($J277:$J286,$C277:$C286,"R4補",$D277:$D286,"結婚_妊娠・出産_子育てに温かい社会づくり_機運醸成事業",$H277:$H286,1/2)</f>
        <v>0</v>
      </c>
      <c r="AC285" s="272"/>
      <c r="AD285" s="272"/>
    </row>
    <row r="286" spans="1:30" s="24" customFormat="1" ht="12.75" hidden="1" customHeight="1">
      <c r="A286" s="220"/>
      <c r="B286" s="225"/>
      <c r="C286" s="234"/>
      <c r="D286" s="239"/>
      <c r="E286" s="239"/>
      <c r="F286" s="239"/>
      <c r="G286" s="243"/>
      <c r="H286" s="246" t="str">
        <f t="shared" si="12"/>
        <v/>
      </c>
      <c r="I286" s="252"/>
      <c r="J286" s="256"/>
      <c r="K286" s="259"/>
      <c r="M286" s="261" t="b">
        <f t="shared" si="13"/>
        <v>0</v>
      </c>
      <c r="N286" s="262" t="str">
        <f t="shared" si="14"/>
        <v>FALSE</v>
      </c>
      <c r="O286" s="265"/>
      <c r="P286" s="268" t="s">
        <v>5619</v>
      </c>
      <c r="Q286" s="270" t="str">
        <f>IF(COUNTIF(M277:M286,"R4補一般"),"一般コース",IF(COUNTIF(M277:M286,"R4補連携"),"連携コース",""))</f>
        <v/>
      </c>
      <c r="R286" s="272">
        <f>SUM(S286:W286)</f>
        <v>0</v>
      </c>
      <c r="S286" s="272"/>
      <c r="T286" s="272"/>
      <c r="U286" s="272"/>
      <c r="V286" s="272">
        <f>SUMIFS($I277:$I286,$C277:$C286,"R4補",$F277:$F286,"4_1 新規に婚姻した世帯に対する住宅取得費用又は住宅賃借費用に係る支援及び引越費用等に係る支援（一般コース）")</f>
        <v>0</v>
      </c>
      <c r="W286" s="272">
        <f>SUMIFS($I277:$I286,$C277:$C286,"R4補",$F277:$F286,"4_2 新規に婚姻した世帯に対する住宅取得費用又は住宅賃借費用に係る支援及び引越費用等に係る支援（都道府県主導型コース）")</f>
        <v>0</v>
      </c>
      <c r="Y286" s="272">
        <f>SUM(Z286:AD286)</f>
        <v>0</v>
      </c>
      <c r="Z286" s="272"/>
      <c r="AA286" s="272"/>
      <c r="AB286" s="272"/>
      <c r="AC286" s="272">
        <f>SUMIFS($J277:$J286,$C277:$C286,"R4補",$F277:$F286,"4_1 新規に婚姻した世帯に対する住宅取得費用又は住宅賃借費用に係る支援及び引越費用等に係る支援（一般コース）")</f>
        <v>0</v>
      </c>
      <c r="AD286" s="272">
        <f>SUMIFS($J277:$J286,$C277:$C286,"R4補",$F277:$F286,"4_2 新規に婚姻した世帯に対する住宅取得費用又は住宅賃借費用に係る支援及び引越費用等に係る支援（都道府県主導型コース）")</f>
        <v>0</v>
      </c>
    </row>
    <row r="287" spans="1:30" s="24" customFormat="1" ht="12.75" hidden="1" customHeight="1">
      <c r="A287" s="218"/>
      <c r="B287" s="223"/>
      <c r="C287" s="230"/>
      <c r="D287" s="237"/>
      <c r="E287" s="237"/>
      <c r="F287" s="237"/>
      <c r="G287" s="241"/>
      <c r="H287" s="247" t="str">
        <f t="shared" si="12"/>
        <v/>
      </c>
      <c r="I287" s="250"/>
      <c r="J287" s="254"/>
      <c r="K287" s="259"/>
      <c r="M287" s="261" t="b">
        <f t="shared" si="13"/>
        <v>0</v>
      </c>
      <c r="N287" s="262" t="str">
        <f t="shared" si="14"/>
        <v>FALSE</v>
      </c>
      <c r="O287" s="265"/>
    </row>
    <row r="288" spans="1:30" s="24" customFormat="1" ht="12.75" hidden="1" customHeight="1">
      <c r="A288" s="219"/>
      <c r="B288" s="224"/>
      <c r="C288" s="231"/>
      <c r="D288" s="238"/>
      <c r="E288" s="238"/>
      <c r="F288" s="238"/>
      <c r="G288" s="242"/>
      <c r="H288" s="245" t="str">
        <f t="shared" si="12"/>
        <v/>
      </c>
      <c r="I288" s="251"/>
      <c r="J288" s="255"/>
      <c r="K288" s="259"/>
      <c r="M288" s="261" t="b">
        <f t="shared" si="13"/>
        <v>0</v>
      </c>
      <c r="N288" s="262" t="str">
        <f t="shared" si="14"/>
        <v>FALSE</v>
      </c>
      <c r="O288" s="265"/>
      <c r="P288" s="23" t="s">
        <v>401</v>
      </c>
      <c r="R288" s="271" t="s">
        <v>7278</v>
      </c>
      <c r="S288" s="268" t="s">
        <v>7279</v>
      </c>
      <c r="T288" s="268" t="s">
        <v>5411</v>
      </c>
      <c r="U288" s="268" t="s">
        <v>3719</v>
      </c>
      <c r="V288" s="268" t="s">
        <v>160</v>
      </c>
      <c r="W288" s="268" t="s">
        <v>7094</v>
      </c>
      <c r="Y288" s="271" t="s">
        <v>7289</v>
      </c>
      <c r="Z288" s="268" t="s">
        <v>7279</v>
      </c>
      <c r="AA288" s="268" t="s">
        <v>5411</v>
      </c>
      <c r="AB288" s="268" t="s">
        <v>3719</v>
      </c>
      <c r="AC288" s="268" t="s">
        <v>160</v>
      </c>
      <c r="AD288" s="268" t="s">
        <v>7094</v>
      </c>
    </row>
    <row r="289" spans="1:30" s="24" customFormat="1" ht="12.75" hidden="1" customHeight="1">
      <c r="A289" s="219"/>
      <c r="B289" s="224"/>
      <c r="C289" s="232"/>
      <c r="D289" s="238"/>
      <c r="E289" s="238"/>
      <c r="F289" s="238"/>
      <c r="G289" s="242"/>
      <c r="H289" s="245" t="str">
        <f t="shared" si="12"/>
        <v/>
      </c>
      <c r="I289" s="251"/>
      <c r="J289" s="255"/>
      <c r="K289" s="259"/>
      <c r="M289" s="261" t="b">
        <f t="shared" si="13"/>
        <v>0</v>
      </c>
      <c r="N289" s="262" t="str">
        <f t="shared" si="14"/>
        <v>FALSE</v>
      </c>
      <c r="O289" s="265"/>
      <c r="P289" s="266" t="s">
        <v>6434</v>
      </c>
      <c r="Q289" s="69" t="s">
        <v>7274</v>
      </c>
      <c r="R289" s="272">
        <f>SUM(S289:W289)</f>
        <v>0</v>
      </c>
      <c r="S289" s="272">
        <f>SUMIFS($I287:$I296,$C287:$C296,"R5当",$D287:$D296,"地域結婚支援重点推進事業",$H287:$H296,2/3)</f>
        <v>0</v>
      </c>
      <c r="T289" s="272"/>
      <c r="U289" s="272"/>
      <c r="V289" s="272"/>
      <c r="W289" s="272"/>
      <c r="Y289" s="272">
        <f>SUM(Z289:AD289)</f>
        <v>0</v>
      </c>
      <c r="Z289" s="272">
        <f>SUMIFS($J287:$J296,$C287:$C296,"R5当",$D287:$D296,"地域結婚支援重点推進事業",$H287:$H296,2/3)</f>
        <v>0</v>
      </c>
      <c r="AA289" s="272"/>
      <c r="AB289" s="272"/>
      <c r="AC289" s="272"/>
      <c r="AD289" s="272"/>
    </row>
    <row r="290" spans="1:30" s="24" customFormat="1" ht="12.75" hidden="1" customHeight="1">
      <c r="A290" s="219"/>
      <c r="B290" s="224"/>
      <c r="C290" s="235"/>
      <c r="D290" s="238"/>
      <c r="E290" s="238"/>
      <c r="F290" s="238"/>
      <c r="G290" s="242"/>
      <c r="H290" s="245" t="str">
        <f t="shared" si="12"/>
        <v/>
      </c>
      <c r="I290" s="251"/>
      <c r="J290" s="255"/>
      <c r="K290" s="259"/>
      <c r="M290" s="261" t="b">
        <f t="shared" si="13"/>
        <v>0</v>
      </c>
      <c r="N290" s="262" t="str">
        <f t="shared" si="14"/>
        <v>FALSE</v>
      </c>
      <c r="O290" s="265"/>
      <c r="P290" s="267"/>
      <c r="Q290" s="69" t="s">
        <v>1395</v>
      </c>
      <c r="R290" s="272">
        <f>SUM(S290:W290)</f>
        <v>0</v>
      </c>
      <c r="S290" s="272"/>
      <c r="T290" s="272"/>
      <c r="U290" s="272">
        <f>SUMIFS($I287:$I296,$C287:$C296,"R5当",$D287:$D296,"結婚_妊娠・出産_子育てに温かい社会づくり_機運醸成事業",$H287:$H296,1/2)</f>
        <v>0</v>
      </c>
      <c r="V290" s="272"/>
      <c r="W290" s="272"/>
      <c r="Y290" s="272">
        <f>SUM(Z290:AD290)</f>
        <v>0</v>
      </c>
      <c r="Z290" s="272"/>
      <c r="AA290" s="272"/>
      <c r="AB290" s="272">
        <f>SUMIFS($J287:$J296,$C287:$C296,"R5当",$D287:$D296,"結婚_妊娠・出産_子育てに温かい社会づくり_機運醸成事業",$H287:$H296,1/2)</f>
        <v>0</v>
      </c>
      <c r="AC290" s="272"/>
      <c r="AD290" s="272"/>
    </row>
    <row r="291" spans="1:30" s="24" customFormat="1" ht="12.75" hidden="1" customHeight="1">
      <c r="A291" s="219"/>
      <c r="B291" s="224"/>
      <c r="C291" s="231"/>
      <c r="D291" s="238"/>
      <c r="E291" s="238"/>
      <c r="F291" s="238"/>
      <c r="G291" s="242"/>
      <c r="H291" s="245" t="str">
        <f t="shared" si="12"/>
        <v/>
      </c>
      <c r="I291" s="251"/>
      <c r="J291" s="255"/>
      <c r="K291" s="259"/>
      <c r="M291" s="261" t="b">
        <f t="shared" si="13"/>
        <v>0</v>
      </c>
      <c r="N291" s="262" t="str">
        <f t="shared" si="14"/>
        <v>FALSE</v>
      </c>
      <c r="O291" s="265"/>
      <c r="P291" s="268" t="s">
        <v>5619</v>
      </c>
      <c r="Q291" s="269" t="str">
        <f>IF(COUNTIF(M287:M296,"R5当一般"),"一般コース","")</f>
        <v/>
      </c>
      <c r="R291" s="272">
        <f>SUM(S291:W291)</f>
        <v>0</v>
      </c>
      <c r="S291" s="272"/>
      <c r="T291" s="272"/>
      <c r="U291" s="272"/>
      <c r="V291" s="272">
        <f>SUMIFS($I287:$I296,$C287:$C296,"R5当",$F287:$F296,"4_1 新規に婚姻した世帯に対する住宅取得費用又は住宅賃借費用に係る支援及び引越費用等に係る支援（一般コース）")</f>
        <v>0</v>
      </c>
      <c r="W291" s="272"/>
      <c r="Y291" s="272">
        <f>SUM(Z291:AD291)</f>
        <v>0</v>
      </c>
      <c r="Z291" s="272"/>
      <c r="AA291" s="272"/>
      <c r="AB291" s="272"/>
      <c r="AC291" s="272">
        <f>SUMIFS($J287:$J296,$C287:$C296,"R5当",$F287:$F296,"4_1 新規に婚姻した世帯に対する住宅取得費用又は住宅賃借費用に係る支援及び引越費用等に係る支援（一般コース）")</f>
        <v>0</v>
      </c>
      <c r="AD291" s="272"/>
    </row>
    <row r="292" spans="1:30" s="24" customFormat="1" ht="12.75" hidden="1" customHeight="1">
      <c r="A292" s="219"/>
      <c r="B292" s="224"/>
      <c r="C292" s="232"/>
      <c r="D292" s="238"/>
      <c r="E292" s="238"/>
      <c r="F292" s="238"/>
      <c r="G292" s="242"/>
      <c r="H292" s="245" t="str">
        <f t="shared" si="12"/>
        <v/>
      </c>
      <c r="I292" s="251"/>
      <c r="J292" s="255"/>
      <c r="K292" s="259"/>
      <c r="M292" s="261" t="b">
        <f t="shared" si="13"/>
        <v>0</v>
      </c>
      <c r="N292" s="262" t="str">
        <f t="shared" si="14"/>
        <v>FALSE</v>
      </c>
      <c r="O292" s="265"/>
      <c r="P292" s="24" t="s">
        <v>4620</v>
      </c>
      <c r="R292" s="273"/>
      <c r="S292" s="273"/>
      <c r="T292" s="273"/>
      <c r="U292" s="273"/>
      <c r="V292" s="273"/>
      <c r="W292" s="273"/>
      <c r="Y292" s="273"/>
      <c r="Z292" s="273"/>
      <c r="AA292" s="273"/>
      <c r="AB292" s="273"/>
      <c r="AC292" s="273"/>
      <c r="AD292" s="273"/>
    </row>
    <row r="293" spans="1:30" s="24" customFormat="1" ht="12.75" hidden="1" customHeight="1">
      <c r="A293" s="219"/>
      <c r="B293" s="224"/>
      <c r="C293" s="232"/>
      <c r="D293" s="238"/>
      <c r="E293" s="238"/>
      <c r="F293" s="238"/>
      <c r="G293" s="242"/>
      <c r="H293" s="245" t="str">
        <f t="shared" si="12"/>
        <v/>
      </c>
      <c r="I293" s="251"/>
      <c r="J293" s="255"/>
      <c r="K293" s="259"/>
      <c r="M293" s="261" t="b">
        <f t="shared" si="13"/>
        <v>0</v>
      </c>
      <c r="N293" s="262" t="str">
        <f t="shared" si="14"/>
        <v>FALSE</v>
      </c>
      <c r="O293" s="265"/>
      <c r="P293" s="266" t="s">
        <v>6434</v>
      </c>
      <c r="Q293" s="270" t="s">
        <v>6257</v>
      </c>
      <c r="R293" s="272">
        <f>SUM(S293:W293)</f>
        <v>0</v>
      </c>
      <c r="S293" s="272">
        <f>SUMIFS($I287:$I296,$C287:$C296,"R4補",$D287:$D296,"地域結婚支援重点推進事業",$H287:$H296,3/4)</f>
        <v>0</v>
      </c>
      <c r="T293" s="272">
        <f>SUMIFS($I287:$I296,$C287:$C296,"R4補",$D287:$D296,"結婚支援コンシェルジュ事業",$H287:$H296,3/4)</f>
        <v>0</v>
      </c>
      <c r="U293" s="272"/>
      <c r="V293" s="272"/>
      <c r="W293" s="272"/>
      <c r="Y293" s="272">
        <f>SUM(Z293:AD293)</f>
        <v>0</v>
      </c>
      <c r="Z293" s="272">
        <f>SUMIFS($J287:$J296,$C287:$C296,"R4補",$D287:$D296,"地域結婚支援重点推進事業",$H287:$H296,3/4)</f>
        <v>0</v>
      </c>
      <c r="AA293" s="272">
        <f>SUMIFS($J287:$J296,$C287:$C296,"R4補",$D287:$D296,"結婚支援コンシェルジュ事業",$H287:$H296,3/4)</f>
        <v>0</v>
      </c>
      <c r="AB293" s="272"/>
      <c r="AC293" s="272"/>
      <c r="AD293" s="272"/>
    </row>
    <row r="294" spans="1:30" s="24" customFormat="1" ht="12.75" hidden="1" customHeight="1">
      <c r="A294" s="219"/>
      <c r="B294" s="224"/>
      <c r="C294" s="232"/>
      <c r="D294" s="238"/>
      <c r="E294" s="238"/>
      <c r="F294" s="238"/>
      <c r="G294" s="242"/>
      <c r="H294" s="245" t="str">
        <f t="shared" si="12"/>
        <v/>
      </c>
      <c r="I294" s="251"/>
      <c r="J294" s="255"/>
      <c r="K294" s="259"/>
      <c r="M294" s="261" t="b">
        <f t="shared" si="13"/>
        <v>0</v>
      </c>
      <c r="N294" s="262" t="str">
        <f t="shared" si="14"/>
        <v>FALSE</v>
      </c>
      <c r="O294" s="265"/>
      <c r="P294" s="266"/>
      <c r="Q294" s="69" t="s">
        <v>7274</v>
      </c>
      <c r="R294" s="272">
        <f>SUM(S294:W294)</f>
        <v>0</v>
      </c>
      <c r="S294" s="272">
        <f>SUMIFS($I287:$I296,$C287:$C296,"R4補",$D287:$D296,"地域結婚支援重点推進事業",$H287:$H296,2/3)</f>
        <v>0</v>
      </c>
      <c r="T294" s="272"/>
      <c r="U294" s="272">
        <f>SUMIFS($I287:$I296,$C287:$C296,"R4補",$D287:$D296,"結婚_妊娠・出産_子育てに温かい社会づくり_機運醸成事業",$H287:$H296,2/3)</f>
        <v>0</v>
      </c>
      <c r="V294" s="272"/>
      <c r="W294" s="272"/>
      <c r="Y294" s="272">
        <f>SUM(Z294:AD294)</f>
        <v>0</v>
      </c>
      <c r="Z294" s="272">
        <f>SUMIFS($J287:$J296,$C287:$C296,"R4補",$D287:$D296,"地域結婚支援重点推進事業",$H287:$H296,2/3)</f>
        <v>0</v>
      </c>
      <c r="AA294" s="272"/>
      <c r="AB294" s="272">
        <f>SUMIFS($J287:$J296,$C287:$C296,"R4補",$D287:$D296,"結婚_妊娠・出産_子育てに温かい社会づくり_機運醸成事業",$H287:$H296,2/3)</f>
        <v>0</v>
      </c>
      <c r="AC294" s="272"/>
      <c r="AD294" s="272"/>
    </row>
    <row r="295" spans="1:30" s="24" customFormat="1" ht="12.75" hidden="1" customHeight="1">
      <c r="A295" s="219"/>
      <c r="B295" s="224"/>
      <c r="C295" s="232"/>
      <c r="D295" s="238"/>
      <c r="E295" s="238"/>
      <c r="F295" s="238"/>
      <c r="G295" s="242"/>
      <c r="H295" s="245" t="str">
        <f t="shared" si="12"/>
        <v/>
      </c>
      <c r="I295" s="251"/>
      <c r="J295" s="255"/>
      <c r="K295" s="259"/>
      <c r="M295" s="261" t="b">
        <f t="shared" si="13"/>
        <v>0</v>
      </c>
      <c r="N295" s="262" t="str">
        <f t="shared" si="14"/>
        <v>FALSE</v>
      </c>
      <c r="O295" s="265"/>
      <c r="P295" s="266"/>
      <c r="Q295" s="69" t="s">
        <v>1395</v>
      </c>
      <c r="R295" s="272">
        <f>SUM(S295:W295)</f>
        <v>0</v>
      </c>
      <c r="S295" s="272"/>
      <c r="T295" s="272"/>
      <c r="U295" s="272">
        <f>SUMIFS($I287:$I296,$C287:$C296,"R4補",$D287:$D296,"結婚_妊娠・出産_子育てに温かい社会づくり_機運醸成事業",$H287:$H296,1/2)</f>
        <v>0</v>
      </c>
      <c r="V295" s="272"/>
      <c r="W295" s="272"/>
      <c r="Y295" s="272">
        <f>SUM(Z295:AD295)</f>
        <v>0</v>
      </c>
      <c r="Z295" s="272"/>
      <c r="AA295" s="272"/>
      <c r="AB295" s="272">
        <f>SUMIFS($J287:$J296,$C287:$C296,"R4補",$D287:$D296,"結婚_妊娠・出産_子育てに温かい社会づくり_機運醸成事業",$H287:$H296,1/2)</f>
        <v>0</v>
      </c>
      <c r="AC295" s="272"/>
      <c r="AD295" s="272"/>
    </row>
    <row r="296" spans="1:30" s="24" customFormat="1" ht="12.75" hidden="1" customHeight="1">
      <c r="A296" s="220"/>
      <c r="B296" s="225"/>
      <c r="C296" s="234"/>
      <c r="D296" s="239"/>
      <c r="E296" s="239"/>
      <c r="F296" s="239"/>
      <c r="G296" s="243"/>
      <c r="H296" s="246" t="str">
        <f t="shared" si="12"/>
        <v/>
      </c>
      <c r="I296" s="252"/>
      <c r="J296" s="256"/>
      <c r="K296" s="259"/>
      <c r="M296" s="261" t="b">
        <f t="shared" si="13"/>
        <v>0</v>
      </c>
      <c r="N296" s="262" t="str">
        <f t="shared" si="14"/>
        <v>FALSE</v>
      </c>
      <c r="O296" s="265"/>
      <c r="P296" s="268" t="s">
        <v>5619</v>
      </c>
      <c r="Q296" s="270" t="str">
        <f>IF(COUNTIF(M287:M296,"R4補一般"),"一般コース",IF(COUNTIF(M287:M296,"R4補連携"),"連携コース",""))</f>
        <v/>
      </c>
      <c r="R296" s="272">
        <f>SUM(S296:W296)</f>
        <v>0</v>
      </c>
      <c r="S296" s="272"/>
      <c r="T296" s="272"/>
      <c r="U296" s="272"/>
      <c r="V296" s="272">
        <f>SUMIFS($I287:$I296,$C287:$C296,"R4補",$F287:$F296,"4_1 新規に婚姻した世帯に対する住宅取得費用又は住宅賃借費用に係る支援及び引越費用等に係る支援（一般コース）")</f>
        <v>0</v>
      </c>
      <c r="W296" s="272">
        <f>SUMIFS($I287:$I296,$C287:$C296,"R4補",$F287:$F296,"4_2 新規に婚姻した世帯に対する住宅取得費用又は住宅賃借費用に係る支援及び引越費用等に係る支援（都道府県主導型コース）")</f>
        <v>0</v>
      </c>
      <c r="Y296" s="272">
        <f>SUM(Z296:AD296)</f>
        <v>0</v>
      </c>
      <c r="Z296" s="272"/>
      <c r="AA296" s="272"/>
      <c r="AB296" s="272"/>
      <c r="AC296" s="272">
        <f>SUMIFS($J287:$J296,$C287:$C296,"R4補",$F287:$F296,"4_1 新規に婚姻した世帯に対する住宅取得費用又は住宅賃借費用に係る支援及び引越費用等に係る支援（一般コース）")</f>
        <v>0</v>
      </c>
      <c r="AD296" s="272">
        <f>SUMIFS($J287:$J296,$C287:$C296,"R4補",$F287:$F296,"4_2 新規に婚姻した世帯に対する住宅取得費用又は住宅賃借費用に係る支援及び引越費用等に係る支援（都道府県主導型コース）")</f>
        <v>0</v>
      </c>
    </row>
    <row r="297" spans="1:30" s="24" customFormat="1" ht="12.75" hidden="1" customHeight="1">
      <c r="A297" s="218"/>
      <c r="B297" s="223"/>
      <c r="C297" s="230"/>
      <c r="D297" s="237"/>
      <c r="E297" s="237"/>
      <c r="F297" s="237"/>
      <c r="G297" s="241"/>
      <c r="H297" s="247" t="str">
        <f t="shared" si="12"/>
        <v/>
      </c>
      <c r="I297" s="250"/>
      <c r="J297" s="254"/>
      <c r="K297" s="259"/>
      <c r="M297" s="261" t="b">
        <f t="shared" si="13"/>
        <v>0</v>
      </c>
      <c r="N297" s="262" t="str">
        <f t="shared" si="14"/>
        <v>FALSE</v>
      </c>
      <c r="O297" s="265"/>
    </row>
    <row r="298" spans="1:30" s="24" customFormat="1" ht="12.75" hidden="1" customHeight="1">
      <c r="A298" s="219"/>
      <c r="B298" s="224"/>
      <c r="C298" s="231"/>
      <c r="D298" s="238"/>
      <c r="E298" s="238"/>
      <c r="F298" s="238"/>
      <c r="G298" s="242"/>
      <c r="H298" s="245" t="str">
        <f t="shared" si="12"/>
        <v/>
      </c>
      <c r="I298" s="251"/>
      <c r="J298" s="255"/>
      <c r="K298" s="259"/>
      <c r="M298" s="261" t="b">
        <f t="shared" si="13"/>
        <v>0</v>
      </c>
      <c r="N298" s="262" t="str">
        <f t="shared" si="14"/>
        <v>FALSE</v>
      </c>
      <c r="O298" s="265"/>
      <c r="P298" s="23" t="s">
        <v>401</v>
      </c>
      <c r="R298" s="271" t="s">
        <v>7278</v>
      </c>
      <c r="S298" s="268" t="s">
        <v>7279</v>
      </c>
      <c r="T298" s="268" t="s">
        <v>5411</v>
      </c>
      <c r="U298" s="268" t="s">
        <v>3719</v>
      </c>
      <c r="V298" s="268" t="s">
        <v>160</v>
      </c>
      <c r="W298" s="268" t="s">
        <v>7094</v>
      </c>
      <c r="Y298" s="271" t="s">
        <v>7289</v>
      </c>
      <c r="Z298" s="268" t="s">
        <v>7279</v>
      </c>
      <c r="AA298" s="268" t="s">
        <v>5411</v>
      </c>
      <c r="AB298" s="268" t="s">
        <v>3719</v>
      </c>
      <c r="AC298" s="268" t="s">
        <v>160</v>
      </c>
      <c r="AD298" s="268" t="s">
        <v>7094</v>
      </c>
    </row>
    <row r="299" spans="1:30" s="24" customFormat="1" ht="12.75" hidden="1" customHeight="1">
      <c r="A299" s="219"/>
      <c r="B299" s="224"/>
      <c r="C299" s="232"/>
      <c r="D299" s="238"/>
      <c r="E299" s="238"/>
      <c r="F299" s="238"/>
      <c r="G299" s="242"/>
      <c r="H299" s="245" t="str">
        <f t="shared" si="12"/>
        <v/>
      </c>
      <c r="I299" s="251"/>
      <c r="J299" s="255"/>
      <c r="K299" s="259"/>
      <c r="M299" s="261" t="b">
        <f t="shared" si="13"/>
        <v>0</v>
      </c>
      <c r="N299" s="262" t="str">
        <f t="shared" si="14"/>
        <v>FALSE</v>
      </c>
      <c r="O299" s="265"/>
      <c r="P299" s="266" t="s">
        <v>6434</v>
      </c>
      <c r="Q299" s="69" t="s">
        <v>7274</v>
      </c>
      <c r="R299" s="272">
        <f>SUM(S299:W299)</f>
        <v>0</v>
      </c>
      <c r="S299" s="272">
        <f>SUMIFS($I297:$I306,$C297:$C306,"R5当",$D297:$D306,"地域結婚支援重点推進事業",$H297:$H306,2/3)</f>
        <v>0</v>
      </c>
      <c r="T299" s="272"/>
      <c r="U299" s="272"/>
      <c r="V299" s="272"/>
      <c r="W299" s="272"/>
      <c r="Y299" s="272">
        <f>SUM(Z299:AD299)</f>
        <v>0</v>
      </c>
      <c r="Z299" s="272">
        <f>SUMIFS($J297:$J306,$C297:$C306,"R5当",$D297:$D306,"地域結婚支援重点推進事業",$H297:$H306,2/3)</f>
        <v>0</v>
      </c>
      <c r="AA299" s="272"/>
      <c r="AB299" s="272"/>
      <c r="AC299" s="272"/>
      <c r="AD299" s="272"/>
    </row>
    <row r="300" spans="1:30" s="24" customFormat="1" ht="12.75" hidden="1" customHeight="1">
      <c r="A300" s="219"/>
      <c r="B300" s="224"/>
      <c r="C300" s="235"/>
      <c r="D300" s="238"/>
      <c r="E300" s="238"/>
      <c r="F300" s="238"/>
      <c r="G300" s="242"/>
      <c r="H300" s="245" t="str">
        <f t="shared" si="12"/>
        <v/>
      </c>
      <c r="I300" s="251"/>
      <c r="J300" s="255"/>
      <c r="K300" s="259"/>
      <c r="M300" s="261" t="b">
        <f t="shared" si="13"/>
        <v>0</v>
      </c>
      <c r="N300" s="262" t="str">
        <f t="shared" si="14"/>
        <v>FALSE</v>
      </c>
      <c r="O300" s="265"/>
      <c r="P300" s="267"/>
      <c r="Q300" s="69" t="s">
        <v>1395</v>
      </c>
      <c r="R300" s="272">
        <f>SUM(S300:W300)</f>
        <v>0</v>
      </c>
      <c r="S300" s="272"/>
      <c r="T300" s="272"/>
      <c r="U300" s="272">
        <f>SUMIFS($I297:$I306,$C297:$C306,"R5当",$D297:$D306,"結婚_妊娠・出産_子育てに温かい社会づくり_機運醸成事業",$H297:$H306,1/2)</f>
        <v>0</v>
      </c>
      <c r="V300" s="272"/>
      <c r="W300" s="272"/>
      <c r="Y300" s="272">
        <f>SUM(Z300:AD300)</f>
        <v>0</v>
      </c>
      <c r="Z300" s="272"/>
      <c r="AA300" s="272"/>
      <c r="AB300" s="272">
        <f>SUMIFS($J297:$J306,$C297:$C306,"R5当",$D297:$D306,"結婚_妊娠・出産_子育てに温かい社会づくり_機運醸成事業",$H297:$H306,1/2)</f>
        <v>0</v>
      </c>
      <c r="AC300" s="272"/>
      <c r="AD300" s="272"/>
    </row>
    <row r="301" spans="1:30" s="24" customFormat="1" ht="12.75" hidden="1" customHeight="1">
      <c r="A301" s="219"/>
      <c r="B301" s="224"/>
      <c r="C301" s="231"/>
      <c r="D301" s="238"/>
      <c r="E301" s="238"/>
      <c r="F301" s="238"/>
      <c r="G301" s="242"/>
      <c r="H301" s="245" t="str">
        <f t="shared" si="12"/>
        <v/>
      </c>
      <c r="I301" s="251"/>
      <c r="J301" s="255"/>
      <c r="K301" s="259"/>
      <c r="M301" s="261" t="b">
        <f t="shared" si="13"/>
        <v>0</v>
      </c>
      <c r="N301" s="262" t="str">
        <f t="shared" si="14"/>
        <v>FALSE</v>
      </c>
      <c r="O301" s="265"/>
      <c r="P301" s="268" t="s">
        <v>5619</v>
      </c>
      <c r="Q301" s="269" t="str">
        <f>IF(COUNTIF(M297:M306,"R5当一般"),"一般コース","")</f>
        <v/>
      </c>
      <c r="R301" s="272">
        <f>SUM(S301:W301)</f>
        <v>0</v>
      </c>
      <c r="S301" s="272"/>
      <c r="T301" s="272"/>
      <c r="U301" s="272"/>
      <c r="V301" s="272">
        <f>SUMIFS($I297:$I306,$C297:$C306,"R5当",$F297:$F306,"4_1 新規に婚姻した世帯に対する住宅取得費用又は住宅賃借費用に係る支援及び引越費用等に係る支援（一般コース）")</f>
        <v>0</v>
      </c>
      <c r="W301" s="272"/>
      <c r="Y301" s="272">
        <f>SUM(Z301:AD301)</f>
        <v>0</v>
      </c>
      <c r="Z301" s="272"/>
      <c r="AA301" s="272"/>
      <c r="AB301" s="272"/>
      <c r="AC301" s="272">
        <f>SUMIFS($J297:$J306,$C297:$C306,"R5当",$F297:$F306,"4_1 新規に婚姻した世帯に対する住宅取得費用又は住宅賃借費用に係る支援及び引越費用等に係る支援（一般コース）")</f>
        <v>0</v>
      </c>
      <c r="AD301" s="272"/>
    </row>
    <row r="302" spans="1:30" s="24" customFormat="1" ht="12.75" hidden="1" customHeight="1">
      <c r="A302" s="219"/>
      <c r="B302" s="224"/>
      <c r="C302" s="232"/>
      <c r="D302" s="238"/>
      <c r="E302" s="238"/>
      <c r="F302" s="238"/>
      <c r="G302" s="242"/>
      <c r="H302" s="245" t="str">
        <f t="shared" si="12"/>
        <v/>
      </c>
      <c r="I302" s="251"/>
      <c r="J302" s="255"/>
      <c r="K302" s="259"/>
      <c r="M302" s="261" t="b">
        <f t="shared" si="13"/>
        <v>0</v>
      </c>
      <c r="N302" s="262" t="str">
        <f t="shared" si="14"/>
        <v>FALSE</v>
      </c>
      <c r="O302" s="265"/>
      <c r="P302" s="24" t="s">
        <v>4620</v>
      </c>
      <c r="R302" s="273"/>
      <c r="S302" s="273"/>
      <c r="T302" s="273"/>
      <c r="U302" s="273"/>
      <c r="V302" s="273"/>
      <c r="W302" s="273"/>
      <c r="Y302" s="273"/>
      <c r="Z302" s="273"/>
      <c r="AA302" s="273"/>
      <c r="AB302" s="273"/>
      <c r="AC302" s="273"/>
      <c r="AD302" s="273"/>
    </row>
    <row r="303" spans="1:30" s="24" customFormat="1" ht="12.75" hidden="1" customHeight="1">
      <c r="A303" s="219"/>
      <c r="B303" s="224"/>
      <c r="C303" s="232"/>
      <c r="D303" s="238"/>
      <c r="E303" s="238"/>
      <c r="F303" s="238"/>
      <c r="G303" s="242"/>
      <c r="H303" s="245" t="str">
        <f t="shared" si="12"/>
        <v/>
      </c>
      <c r="I303" s="251"/>
      <c r="J303" s="255"/>
      <c r="K303" s="259"/>
      <c r="M303" s="261" t="b">
        <f t="shared" si="13"/>
        <v>0</v>
      </c>
      <c r="N303" s="262" t="str">
        <f t="shared" si="14"/>
        <v>FALSE</v>
      </c>
      <c r="O303" s="265"/>
      <c r="P303" s="266" t="s">
        <v>6434</v>
      </c>
      <c r="Q303" s="270" t="s">
        <v>6257</v>
      </c>
      <c r="R303" s="272">
        <f>SUM(S303:W303)</f>
        <v>0</v>
      </c>
      <c r="S303" s="272">
        <f>SUMIFS($I297:$I306,$C297:$C306,"R4補",$D297:$D306,"地域結婚支援重点推進事業",$H297:$H306,3/4)</f>
        <v>0</v>
      </c>
      <c r="T303" s="272">
        <f>SUMIFS($I297:$I306,$C297:$C306,"R4補",$D297:$D306,"結婚支援コンシェルジュ事業",$H297:$H306,3/4)</f>
        <v>0</v>
      </c>
      <c r="U303" s="272"/>
      <c r="V303" s="272"/>
      <c r="W303" s="272"/>
      <c r="Y303" s="272">
        <f>SUM(Z303:AD303)</f>
        <v>0</v>
      </c>
      <c r="Z303" s="272">
        <f>SUMIFS($J297:$J306,$C297:$C306,"R4補",$D297:$D306,"地域結婚支援重点推進事業",$H297:$H306,3/4)</f>
        <v>0</v>
      </c>
      <c r="AA303" s="272">
        <f>SUMIFS($J297:$J306,$C297:$C306,"R4補",$D297:$D306,"結婚支援コンシェルジュ事業",$H297:$H306,3/4)</f>
        <v>0</v>
      </c>
      <c r="AB303" s="272"/>
      <c r="AC303" s="272"/>
      <c r="AD303" s="272"/>
    </row>
    <row r="304" spans="1:30" s="24" customFormat="1" ht="12.75" hidden="1" customHeight="1">
      <c r="A304" s="219"/>
      <c r="B304" s="224"/>
      <c r="C304" s="232"/>
      <c r="D304" s="238"/>
      <c r="E304" s="238"/>
      <c r="F304" s="238"/>
      <c r="G304" s="242"/>
      <c r="H304" s="245" t="str">
        <f t="shared" si="12"/>
        <v/>
      </c>
      <c r="I304" s="251"/>
      <c r="J304" s="255"/>
      <c r="K304" s="259"/>
      <c r="M304" s="261" t="b">
        <f t="shared" si="13"/>
        <v>0</v>
      </c>
      <c r="N304" s="262" t="str">
        <f t="shared" si="14"/>
        <v>FALSE</v>
      </c>
      <c r="O304" s="265"/>
      <c r="P304" s="266"/>
      <c r="Q304" s="69" t="s">
        <v>7274</v>
      </c>
      <c r="R304" s="272">
        <f>SUM(S304:W304)</f>
        <v>0</v>
      </c>
      <c r="S304" s="272">
        <f>SUMIFS($I297:$I306,$C297:$C306,"R4補",$D297:$D306,"地域結婚支援重点推進事業",$H297:$H306,2/3)</f>
        <v>0</v>
      </c>
      <c r="T304" s="272"/>
      <c r="U304" s="272">
        <f>SUMIFS($I297:$I306,$C297:$C306,"R4補",$D297:$D306,"結婚_妊娠・出産_子育てに温かい社会づくり_機運醸成事業",$H297:$H306,2/3)</f>
        <v>0</v>
      </c>
      <c r="V304" s="272"/>
      <c r="W304" s="272"/>
      <c r="Y304" s="272">
        <f>SUM(Z304:AD304)</f>
        <v>0</v>
      </c>
      <c r="Z304" s="272">
        <f>SUMIFS($J297:$J306,$C297:$C306,"R4補",$D297:$D306,"地域結婚支援重点推進事業",$H297:$H306,2/3)</f>
        <v>0</v>
      </c>
      <c r="AA304" s="272"/>
      <c r="AB304" s="272">
        <f>SUMIFS($J297:$J306,$C297:$C306,"R4補",$D297:$D306,"結婚_妊娠・出産_子育てに温かい社会づくり_機運醸成事業",$H297:$H306,2/3)</f>
        <v>0</v>
      </c>
      <c r="AC304" s="272"/>
      <c r="AD304" s="272"/>
    </row>
    <row r="305" spans="1:30" s="24" customFormat="1" ht="12.75" hidden="1" customHeight="1">
      <c r="A305" s="219"/>
      <c r="B305" s="224"/>
      <c r="C305" s="232"/>
      <c r="D305" s="238"/>
      <c r="E305" s="238"/>
      <c r="F305" s="238"/>
      <c r="G305" s="242"/>
      <c r="H305" s="245" t="str">
        <f t="shared" si="12"/>
        <v/>
      </c>
      <c r="I305" s="251"/>
      <c r="J305" s="255"/>
      <c r="K305" s="259"/>
      <c r="M305" s="261" t="b">
        <f t="shared" si="13"/>
        <v>0</v>
      </c>
      <c r="N305" s="262" t="str">
        <f t="shared" si="14"/>
        <v>FALSE</v>
      </c>
      <c r="O305" s="265"/>
      <c r="P305" s="266"/>
      <c r="Q305" s="69" t="s">
        <v>1395</v>
      </c>
      <c r="R305" s="272">
        <f>SUM(S305:W305)</f>
        <v>0</v>
      </c>
      <c r="S305" s="272"/>
      <c r="T305" s="272"/>
      <c r="U305" s="272">
        <f>SUMIFS($I297:$I306,$C297:$C306,"R4補",$D297:$D306,"結婚_妊娠・出産_子育てに温かい社会づくり_機運醸成事業",$H297:$H306,1/2)</f>
        <v>0</v>
      </c>
      <c r="V305" s="272"/>
      <c r="W305" s="272"/>
      <c r="Y305" s="272">
        <f>SUM(Z305:AD305)</f>
        <v>0</v>
      </c>
      <c r="Z305" s="272"/>
      <c r="AA305" s="272"/>
      <c r="AB305" s="272">
        <f>SUMIFS($J297:$J306,$C297:$C306,"R4補",$D297:$D306,"結婚_妊娠・出産_子育てに温かい社会づくり_機運醸成事業",$H297:$H306,1/2)</f>
        <v>0</v>
      </c>
      <c r="AC305" s="272"/>
      <c r="AD305" s="272"/>
    </row>
    <row r="306" spans="1:30" s="24" customFormat="1" ht="12.75" hidden="1" customHeight="1">
      <c r="A306" s="220"/>
      <c r="B306" s="225"/>
      <c r="C306" s="234"/>
      <c r="D306" s="239"/>
      <c r="E306" s="239"/>
      <c r="F306" s="239"/>
      <c r="G306" s="243"/>
      <c r="H306" s="246" t="str">
        <f t="shared" si="12"/>
        <v/>
      </c>
      <c r="I306" s="252"/>
      <c r="J306" s="256"/>
      <c r="K306" s="259"/>
      <c r="M306" s="261" t="b">
        <f t="shared" si="13"/>
        <v>0</v>
      </c>
      <c r="N306" s="262" t="str">
        <f t="shared" si="14"/>
        <v>FALSE</v>
      </c>
      <c r="O306" s="265"/>
      <c r="P306" s="268" t="s">
        <v>5619</v>
      </c>
      <c r="Q306" s="270" t="str">
        <f>IF(COUNTIF(M297:M306,"R4補一般"),"一般コース",IF(COUNTIF(M297:M306,"R4補連携"),"連携コース",""))</f>
        <v/>
      </c>
      <c r="R306" s="272">
        <f>SUM(S306:W306)</f>
        <v>0</v>
      </c>
      <c r="S306" s="272"/>
      <c r="T306" s="272"/>
      <c r="U306" s="272"/>
      <c r="V306" s="272">
        <f>SUMIFS($I297:$I306,$C297:$C306,"R4補",$F297:$F306,"4_1 新規に婚姻した世帯に対する住宅取得費用又は住宅賃借費用に係る支援及び引越費用等に係る支援（一般コース）")</f>
        <v>0</v>
      </c>
      <c r="W306" s="272">
        <f>SUMIFS($I297:$I306,$C297:$C306,"R4補",$F297:$F306,"4_2 新規に婚姻した世帯に対する住宅取得費用又は住宅賃借費用に係る支援及び引越費用等に係る支援（都道府県主導型コース）")</f>
        <v>0</v>
      </c>
      <c r="Y306" s="272">
        <f>SUM(Z306:AD306)</f>
        <v>0</v>
      </c>
      <c r="Z306" s="272"/>
      <c r="AA306" s="272"/>
      <c r="AB306" s="272"/>
      <c r="AC306" s="272">
        <f>SUMIFS($J297:$J306,$C297:$C306,"R4補",$F297:$F306,"4_1 新規に婚姻した世帯に対する住宅取得費用又は住宅賃借費用に係る支援及び引越費用等に係る支援（一般コース）")</f>
        <v>0</v>
      </c>
      <c r="AD306" s="272">
        <f>SUMIFS($J297:$J306,$C297:$C306,"R4補",$F297:$F306,"4_2 新規に婚姻した世帯に対する住宅取得費用又は住宅賃借費用に係る支援及び引越費用等に係る支援（都道府県主導型コース）")</f>
        <v>0</v>
      </c>
    </row>
    <row r="307" spans="1:30" s="24" customFormat="1" ht="12.75" hidden="1" customHeight="1">
      <c r="A307" s="218"/>
      <c r="B307" s="223"/>
      <c r="C307" s="230"/>
      <c r="D307" s="237"/>
      <c r="E307" s="237"/>
      <c r="F307" s="237"/>
      <c r="G307" s="241"/>
      <c r="H307" s="247" t="str">
        <f t="shared" si="12"/>
        <v/>
      </c>
      <c r="I307" s="250"/>
      <c r="J307" s="254"/>
      <c r="K307" s="259"/>
      <c r="M307" s="261" t="b">
        <f t="shared" si="13"/>
        <v>0</v>
      </c>
      <c r="N307" s="262" t="str">
        <f t="shared" si="14"/>
        <v>FALSE</v>
      </c>
      <c r="O307" s="265"/>
    </row>
    <row r="308" spans="1:30" s="24" customFormat="1" ht="12.75" hidden="1" customHeight="1">
      <c r="A308" s="219"/>
      <c r="B308" s="224"/>
      <c r="C308" s="231"/>
      <c r="D308" s="238"/>
      <c r="E308" s="238"/>
      <c r="F308" s="238"/>
      <c r="G308" s="242"/>
      <c r="H308" s="245" t="str">
        <f t="shared" si="12"/>
        <v/>
      </c>
      <c r="I308" s="251"/>
      <c r="J308" s="255"/>
      <c r="K308" s="259"/>
      <c r="M308" s="261" t="b">
        <f t="shared" si="13"/>
        <v>0</v>
      </c>
      <c r="N308" s="262" t="str">
        <f t="shared" si="14"/>
        <v>FALSE</v>
      </c>
      <c r="O308" s="265"/>
      <c r="P308" s="23" t="s">
        <v>401</v>
      </c>
      <c r="R308" s="271" t="s">
        <v>7278</v>
      </c>
      <c r="S308" s="268" t="s">
        <v>7279</v>
      </c>
      <c r="T308" s="268" t="s">
        <v>5411</v>
      </c>
      <c r="U308" s="268" t="s">
        <v>3719</v>
      </c>
      <c r="V308" s="268" t="s">
        <v>160</v>
      </c>
      <c r="W308" s="268" t="s">
        <v>7094</v>
      </c>
      <c r="Y308" s="271" t="s">
        <v>7289</v>
      </c>
      <c r="Z308" s="268" t="s">
        <v>7279</v>
      </c>
      <c r="AA308" s="268" t="s">
        <v>5411</v>
      </c>
      <c r="AB308" s="268" t="s">
        <v>3719</v>
      </c>
      <c r="AC308" s="268" t="s">
        <v>160</v>
      </c>
      <c r="AD308" s="268" t="s">
        <v>7094</v>
      </c>
    </row>
    <row r="309" spans="1:30" s="24" customFormat="1" ht="12.75" hidden="1" customHeight="1">
      <c r="A309" s="219"/>
      <c r="B309" s="224"/>
      <c r="C309" s="232"/>
      <c r="D309" s="238"/>
      <c r="E309" s="238"/>
      <c r="F309" s="238"/>
      <c r="G309" s="242"/>
      <c r="H309" s="245" t="str">
        <f t="shared" si="12"/>
        <v/>
      </c>
      <c r="I309" s="251"/>
      <c r="J309" s="255"/>
      <c r="K309" s="259"/>
      <c r="M309" s="261" t="b">
        <f t="shared" si="13"/>
        <v>0</v>
      </c>
      <c r="N309" s="262" t="str">
        <f t="shared" si="14"/>
        <v>FALSE</v>
      </c>
      <c r="O309" s="265"/>
      <c r="P309" s="266" t="s">
        <v>6434</v>
      </c>
      <c r="Q309" s="69" t="s">
        <v>7274</v>
      </c>
      <c r="R309" s="272">
        <f>SUM(S309:W309)</f>
        <v>0</v>
      </c>
      <c r="S309" s="272">
        <f>SUMIFS($I307:$I316,$C307:$C316,"R5当",$D307:$D316,"地域結婚支援重点推進事業",$H307:$H316,2/3)</f>
        <v>0</v>
      </c>
      <c r="T309" s="272"/>
      <c r="U309" s="272"/>
      <c r="V309" s="272"/>
      <c r="W309" s="272"/>
      <c r="Y309" s="272">
        <f>SUM(Z309:AD309)</f>
        <v>0</v>
      </c>
      <c r="Z309" s="272">
        <f>SUMIFS($J307:$J316,$C307:$C316,"R5当",$D307:$D316,"地域結婚支援重点推進事業",$H307:$H316,2/3)</f>
        <v>0</v>
      </c>
      <c r="AA309" s="272"/>
      <c r="AB309" s="272"/>
      <c r="AC309" s="272"/>
      <c r="AD309" s="272"/>
    </row>
    <row r="310" spans="1:30" s="24" customFormat="1" ht="12.75" hidden="1" customHeight="1">
      <c r="A310" s="219"/>
      <c r="B310" s="224"/>
      <c r="C310" s="232"/>
      <c r="D310" s="238"/>
      <c r="E310" s="238"/>
      <c r="F310" s="238"/>
      <c r="G310" s="242"/>
      <c r="H310" s="245" t="str">
        <f t="shared" si="12"/>
        <v/>
      </c>
      <c r="I310" s="251"/>
      <c r="J310" s="255"/>
      <c r="K310" s="259"/>
      <c r="M310" s="261" t="b">
        <f t="shared" si="13"/>
        <v>0</v>
      </c>
      <c r="N310" s="262" t="str">
        <f t="shared" si="14"/>
        <v>FALSE</v>
      </c>
      <c r="O310" s="265"/>
      <c r="P310" s="267"/>
      <c r="Q310" s="69" t="s">
        <v>1395</v>
      </c>
      <c r="R310" s="272">
        <f>SUM(S310:W310)</f>
        <v>0</v>
      </c>
      <c r="S310" s="272"/>
      <c r="T310" s="272"/>
      <c r="U310" s="272">
        <f>SUMIFS($I307:$I316,$C307:$C316,"R5当",$D307:$D316,"結婚_妊娠・出産_子育てに温かい社会づくり_機運醸成事業",$H307:$H316,1/2)</f>
        <v>0</v>
      </c>
      <c r="V310" s="272"/>
      <c r="W310" s="272"/>
      <c r="Y310" s="272">
        <f>SUM(Z310:AD310)</f>
        <v>0</v>
      </c>
      <c r="Z310" s="272"/>
      <c r="AA310" s="272"/>
      <c r="AB310" s="272">
        <f>SUMIFS($J307:$J316,$C307:$C316,"R5当",$D307:$D316,"結婚_妊娠・出産_子育てに温かい社会づくり_機運醸成事業",$H307:$H316,1/2)</f>
        <v>0</v>
      </c>
      <c r="AC310" s="272"/>
      <c r="AD310" s="272"/>
    </row>
    <row r="311" spans="1:30" s="24" customFormat="1" ht="12.75" hidden="1" customHeight="1">
      <c r="A311" s="219"/>
      <c r="B311" s="224"/>
      <c r="C311" s="231"/>
      <c r="D311" s="238"/>
      <c r="E311" s="238"/>
      <c r="F311" s="238"/>
      <c r="G311" s="242"/>
      <c r="H311" s="245" t="str">
        <f t="shared" si="12"/>
        <v/>
      </c>
      <c r="I311" s="251"/>
      <c r="J311" s="255"/>
      <c r="K311" s="259"/>
      <c r="M311" s="261" t="b">
        <f t="shared" si="13"/>
        <v>0</v>
      </c>
      <c r="N311" s="262" t="str">
        <f t="shared" si="14"/>
        <v>FALSE</v>
      </c>
      <c r="O311" s="265"/>
      <c r="P311" s="268" t="s">
        <v>5619</v>
      </c>
      <c r="Q311" s="269" t="str">
        <f>IF(COUNTIF(M307:M316,"R5当一般"),"一般コース","")</f>
        <v/>
      </c>
      <c r="R311" s="272">
        <f>SUM(S311:W311)</f>
        <v>0</v>
      </c>
      <c r="S311" s="272"/>
      <c r="T311" s="272"/>
      <c r="U311" s="272"/>
      <c r="V311" s="272">
        <f>SUMIFS($I307:$I316,$C307:$C316,"R5当",$F307:$F316,"4_1 新規に婚姻した世帯に対する住宅取得費用又は住宅賃借費用に係る支援及び引越費用等に係る支援（一般コース）")</f>
        <v>0</v>
      </c>
      <c r="W311" s="272"/>
      <c r="Y311" s="272">
        <f>SUM(Z311:AD311)</f>
        <v>0</v>
      </c>
      <c r="Z311" s="272"/>
      <c r="AA311" s="272"/>
      <c r="AB311" s="272"/>
      <c r="AC311" s="272">
        <f>SUMIFS($J307:$J316,$C307:$C316,"R5当",$F307:$F316,"4_1 新規に婚姻した世帯に対する住宅取得費用又は住宅賃借費用に係る支援及び引越費用等に係る支援（一般コース）")</f>
        <v>0</v>
      </c>
      <c r="AD311" s="272"/>
    </row>
    <row r="312" spans="1:30" s="24" customFormat="1" ht="12.75" hidden="1" customHeight="1">
      <c r="A312" s="219"/>
      <c r="B312" s="224"/>
      <c r="C312" s="233"/>
      <c r="D312" s="238"/>
      <c r="E312" s="238"/>
      <c r="F312" s="238"/>
      <c r="G312" s="242"/>
      <c r="H312" s="245" t="str">
        <f t="shared" si="12"/>
        <v/>
      </c>
      <c r="I312" s="251"/>
      <c r="J312" s="255"/>
      <c r="K312" s="259"/>
      <c r="M312" s="261" t="b">
        <f t="shared" si="13"/>
        <v>0</v>
      </c>
      <c r="N312" s="262" t="str">
        <f t="shared" si="14"/>
        <v>FALSE</v>
      </c>
      <c r="O312" s="265"/>
      <c r="P312" s="24" t="s">
        <v>4620</v>
      </c>
      <c r="R312" s="273"/>
      <c r="S312" s="273"/>
      <c r="T312" s="273"/>
      <c r="U312" s="273"/>
      <c r="V312" s="273"/>
      <c r="W312" s="273"/>
      <c r="Y312" s="273"/>
      <c r="Z312" s="273"/>
      <c r="AA312" s="273"/>
      <c r="AB312" s="273"/>
      <c r="AC312" s="273"/>
      <c r="AD312" s="273"/>
    </row>
    <row r="313" spans="1:30" s="24" customFormat="1" ht="12.75" hidden="1" customHeight="1">
      <c r="A313" s="219"/>
      <c r="B313" s="224"/>
      <c r="C313" s="232"/>
      <c r="D313" s="238"/>
      <c r="E313" s="238"/>
      <c r="F313" s="238"/>
      <c r="G313" s="242"/>
      <c r="H313" s="245" t="str">
        <f t="shared" si="12"/>
        <v/>
      </c>
      <c r="I313" s="251"/>
      <c r="J313" s="255"/>
      <c r="K313" s="259"/>
      <c r="M313" s="261" t="b">
        <f t="shared" si="13"/>
        <v>0</v>
      </c>
      <c r="N313" s="262" t="str">
        <f t="shared" si="14"/>
        <v>FALSE</v>
      </c>
      <c r="O313" s="265"/>
      <c r="P313" s="266" t="s">
        <v>6434</v>
      </c>
      <c r="Q313" s="270" t="s">
        <v>6257</v>
      </c>
      <c r="R313" s="272">
        <f>SUM(S313:W313)</f>
        <v>0</v>
      </c>
      <c r="S313" s="272">
        <f>SUMIFS($I307:$I316,$C307:$C316,"R4補",$D307:$D316,"地域結婚支援重点推進事業",$H307:$H316,3/4)</f>
        <v>0</v>
      </c>
      <c r="T313" s="272">
        <f>SUMIFS($I307:$I316,$C307:$C316,"R4補",$D307:$D316,"結婚支援コンシェルジュ事業",$H307:$H316,3/4)</f>
        <v>0</v>
      </c>
      <c r="U313" s="272"/>
      <c r="V313" s="272"/>
      <c r="W313" s="272"/>
      <c r="Y313" s="272">
        <f>SUM(Z313:AD313)</f>
        <v>0</v>
      </c>
      <c r="Z313" s="272">
        <f>SUMIFS($J307:$J316,$C307:$C316,"R4補",$D307:$D316,"地域結婚支援重点推進事業",$H307:$H316,3/4)</f>
        <v>0</v>
      </c>
      <c r="AA313" s="272">
        <f>SUMIFS($J307:$J316,$C307:$C316,"R4補",$D307:$D316,"結婚支援コンシェルジュ事業",$H307:$H316,3/4)</f>
        <v>0</v>
      </c>
      <c r="AB313" s="272"/>
      <c r="AC313" s="272"/>
      <c r="AD313" s="272"/>
    </row>
    <row r="314" spans="1:30" s="24" customFormat="1" ht="12.75" hidden="1" customHeight="1">
      <c r="A314" s="219"/>
      <c r="B314" s="224"/>
      <c r="C314" s="232"/>
      <c r="D314" s="238"/>
      <c r="E314" s="238"/>
      <c r="F314" s="238"/>
      <c r="G314" s="242"/>
      <c r="H314" s="245" t="str">
        <f t="shared" si="12"/>
        <v/>
      </c>
      <c r="I314" s="251"/>
      <c r="J314" s="255"/>
      <c r="K314" s="259"/>
      <c r="M314" s="261" t="b">
        <f t="shared" si="13"/>
        <v>0</v>
      </c>
      <c r="N314" s="262" t="str">
        <f t="shared" si="14"/>
        <v>FALSE</v>
      </c>
      <c r="O314" s="265"/>
      <c r="P314" s="266"/>
      <c r="Q314" s="69" t="s">
        <v>7274</v>
      </c>
      <c r="R314" s="272">
        <f>SUM(S314:W314)</f>
        <v>0</v>
      </c>
      <c r="S314" s="272">
        <f>SUMIFS($I307:$I316,$C307:$C316,"R4補",$D307:$D316,"地域結婚支援重点推進事業",$H307:$H316,2/3)</f>
        <v>0</v>
      </c>
      <c r="T314" s="272"/>
      <c r="U314" s="272">
        <f>SUMIFS($I307:$I316,$C307:$C316,"R4補",$D307:$D316,"結婚_妊娠・出産_子育てに温かい社会づくり_機運醸成事業",$H307:$H316,2/3)</f>
        <v>0</v>
      </c>
      <c r="V314" s="272"/>
      <c r="W314" s="272"/>
      <c r="Y314" s="272">
        <f>SUM(Z314:AD314)</f>
        <v>0</v>
      </c>
      <c r="Z314" s="272">
        <f>SUMIFS($J307:$J316,$C307:$C316,"R4補",$D307:$D316,"地域結婚支援重点推進事業",$H307:$H316,2/3)</f>
        <v>0</v>
      </c>
      <c r="AA314" s="272"/>
      <c r="AB314" s="272">
        <f>SUMIFS($J307:$J316,$C307:$C316,"R4補",$D307:$D316,"結婚_妊娠・出産_子育てに温かい社会づくり_機運醸成事業",$H307:$H316,2/3)</f>
        <v>0</v>
      </c>
      <c r="AC314" s="272"/>
      <c r="AD314" s="272"/>
    </row>
    <row r="315" spans="1:30" s="24" customFormat="1" ht="12.75" hidden="1" customHeight="1">
      <c r="A315" s="219"/>
      <c r="B315" s="224"/>
      <c r="C315" s="232"/>
      <c r="D315" s="238"/>
      <c r="E315" s="238"/>
      <c r="F315" s="238"/>
      <c r="G315" s="242"/>
      <c r="H315" s="245" t="str">
        <f t="shared" si="12"/>
        <v/>
      </c>
      <c r="I315" s="251"/>
      <c r="J315" s="255"/>
      <c r="K315" s="259"/>
      <c r="M315" s="261" t="b">
        <f t="shared" si="13"/>
        <v>0</v>
      </c>
      <c r="N315" s="262" t="str">
        <f t="shared" si="14"/>
        <v>FALSE</v>
      </c>
      <c r="O315" s="265"/>
      <c r="P315" s="266"/>
      <c r="Q315" s="69" t="s">
        <v>1395</v>
      </c>
      <c r="R315" s="272">
        <f>SUM(S315:W315)</f>
        <v>0</v>
      </c>
      <c r="S315" s="272"/>
      <c r="T315" s="272"/>
      <c r="U315" s="272">
        <f>SUMIFS($I307:$I316,$C307:$C316,"R4補",$D307:$D316,"結婚_妊娠・出産_子育てに温かい社会づくり_機運醸成事業",$H307:$H316,1/2)</f>
        <v>0</v>
      </c>
      <c r="V315" s="272"/>
      <c r="W315" s="272"/>
      <c r="Y315" s="272">
        <f>SUM(Z315:AD315)</f>
        <v>0</v>
      </c>
      <c r="Z315" s="272"/>
      <c r="AA315" s="272"/>
      <c r="AB315" s="272">
        <f>SUMIFS($J307:$J316,$C307:$C316,"R4補",$D307:$D316,"結婚_妊娠・出産_子育てに温かい社会づくり_機運醸成事業",$H307:$H316,1/2)</f>
        <v>0</v>
      </c>
      <c r="AC315" s="272"/>
      <c r="AD315" s="272"/>
    </row>
    <row r="316" spans="1:30" s="24" customFormat="1" ht="12.75" hidden="1" customHeight="1">
      <c r="A316" s="220"/>
      <c r="B316" s="225"/>
      <c r="C316" s="234"/>
      <c r="D316" s="239"/>
      <c r="E316" s="239"/>
      <c r="F316" s="239"/>
      <c r="G316" s="243"/>
      <c r="H316" s="246" t="str">
        <f t="shared" si="12"/>
        <v/>
      </c>
      <c r="I316" s="252"/>
      <c r="J316" s="256"/>
      <c r="K316" s="259"/>
      <c r="M316" s="261" t="b">
        <f t="shared" si="13"/>
        <v>0</v>
      </c>
      <c r="N316" s="262" t="str">
        <f t="shared" si="14"/>
        <v>FALSE</v>
      </c>
      <c r="O316" s="265"/>
      <c r="P316" s="268" t="s">
        <v>5619</v>
      </c>
      <c r="Q316" s="270" t="str">
        <f>IF(COUNTIF(M307:M316,"R4補一般"),"一般コース",IF(COUNTIF(M307:M316,"R4補連携"),"連携コース",""))</f>
        <v/>
      </c>
      <c r="R316" s="272">
        <f>SUM(S316:W316)</f>
        <v>0</v>
      </c>
      <c r="S316" s="272"/>
      <c r="T316" s="272"/>
      <c r="U316" s="272"/>
      <c r="V316" s="272">
        <f>SUMIFS($I307:$I316,$C307:$C316,"R4補",$F307:$F316,"4_1 新規に婚姻した世帯に対する住宅取得費用又は住宅賃借費用に係る支援及び引越費用等に係る支援（一般コース）")</f>
        <v>0</v>
      </c>
      <c r="W316" s="272">
        <f>SUMIFS($I307:$I316,$C307:$C316,"R4補",$F307:$F316,"4_2 新規に婚姻した世帯に対する住宅取得費用又は住宅賃借費用に係る支援及び引越費用等に係る支援（都道府県主導型コース）")</f>
        <v>0</v>
      </c>
      <c r="Y316" s="272">
        <f>SUM(Z316:AD316)</f>
        <v>0</v>
      </c>
      <c r="Z316" s="272"/>
      <c r="AA316" s="272"/>
      <c r="AB316" s="272"/>
      <c r="AC316" s="272">
        <f>SUMIFS($J307:$J316,$C307:$C316,"R4補",$F307:$F316,"4_1 新規に婚姻した世帯に対する住宅取得費用又は住宅賃借費用に係る支援及び引越費用等に係る支援（一般コース）")</f>
        <v>0</v>
      </c>
      <c r="AD316" s="272">
        <f>SUMIFS($J307:$J316,$C307:$C316,"R4補",$F307:$F316,"4_2 新規に婚姻した世帯に対する住宅取得費用又は住宅賃借費用に係る支援及び引越費用等に係る支援（都道府県主導型コース）")</f>
        <v>0</v>
      </c>
    </row>
    <row r="317" spans="1:30" ht="13.5" customHeight="1">
      <c r="A317" s="221" t="s">
        <v>4645</v>
      </c>
      <c r="B317" s="226" t="s">
        <v>7292</v>
      </c>
      <c r="C317" s="226"/>
      <c r="D317" s="226"/>
      <c r="E317" s="226"/>
      <c r="F317" s="226"/>
      <c r="G317" s="226"/>
      <c r="H317" s="226"/>
      <c r="I317" s="226"/>
      <c r="J317" s="226"/>
      <c r="K317" s="210"/>
      <c r="M317" s="210"/>
      <c r="N317" s="263"/>
      <c r="O317" s="210"/>
    </row>
    <row r="318" spans="1:30" ht="13.5" customHeight="1">
      <c r="A318" s="24"/>
      <c r="B318" s="227" t="s">
        <v>7293</v>
      </c>
      <c r="C318" s="227"/>
      <c r="D318" s="227"/>
      <c r="E318" s="227"/>
      <c r="F318" s="227"/>
      <c r="G318" s="227"/>
      <c r="H318" s="227"/>
      <c r="I318" s="227"/>
      <c r="J318" s="227"/>
      <c r="K318" s="210"/>
      <c r="M318" s="210"/>
      <c r="N318" s="263"/>
      <c r="O318" s="210"/>
    </row>
  </sheetData>
  <mergeCells count="133">
    <mergeCell ref="D3:G3"/>
    <mergeCell ref="A5:B5"/>
    <mergeCell ref="D5:G5"/>
    <mergeCell ref="I5:J5"/>
    <mergeCell ref="B317:J317"/>
    <mergeCell ref="B318:J318"/>
    <mergeCell ref="M4:O5"/>
    <mergeCell ref="C5:C6"/>
    <mergeCell ref="H5:H6"/>
    <mergeCell ref="P9:P10"/>
    <mergeCell ref="P13:P15"/>
    <mergeCell ref="P19:P20"/>
    <mergeCell ref="P23:P25"/>
    <mergeCell ref="P29:P30"/>
    <mergeCell ref="P33:P35"/>
    <mergeCell ref="P39:P40"/>
    <mergeCell ref="P43:P45"/>
    <mergeCell ref="P49:P50"/>
    <mergeCell ref="P53:P55"/>
    <mergeCell ref="P59:P60"/>
    <mergeCell ref="P63:P65"/>
    <mergeCell ref="P69:P70"/>
    <mergeCell ref="P73:P75"/>
    <mergeCell ref="P79:P80"/>
    <mergeCell ref="P83:P85"/>
    <mergeCell ref="P89:P90"/>
    <mergeCell ref="P93:P95"/>
    <mergeCell ref="P99:P100"/>
    <mergeCell ref="P103:P105"/>
    <mergeCell ref="P109:P110"/>
    <mergeCell ref="P113:P115"/>
    <mergeCell ref="P119:P120"/>
    <mergeCell ref="P123:P125"/>
    <mergeCell ref="P129:P130"/>
    <mergeCell ref="P133:P135"/>
    <mergeCell ref="P139:P140"/>
    <mergeCell ref="P143:P145"/>
    <mergeCell ref="P149:P150"/>
    <mergeCell ref="P153:P155"/>
    <mergeCell ref="P159:P160"/>
    <mergeCell ref="P163:P165"/>
    <mergeCell ref="P169:P170"/>
    <mergeCell ref="P173:P175"/>
    <mergeCell ref="P179:P180"/>
    <mergeCell ref="P183:P185"/>
    <mergeCell ref="P189:P190"/>
    <mergeCell ref="P193:P195"/>
    <mergeCell ref="P199:P200"/>
    <mergeCell ref="P203:P205"/>
    <mergeCell ref="P209:P210"/>
    <mergeCell ref="P213:P215"/>
    <mergeCell ref="P219:P220"/>
    <mergeCell ref="P223:P225"/>
    <mergeCell ref="P229:P230"/>
    <mergeCell ref="P233:P235"/>
    <mergeCell ref="P239:P240"/>
    <mergeCell ref="P243:P245"/>
    <mergeCell ref="P249:P250"/>
    <mergeCell ref="P253:P255"/>
    <mergeCell ref="P259:P260"/>
    <mergeCell ref="P263:P265"/>
    <mergeCell ref="P269:P270"/>
    <mergeCell ref="P273:P275"/>
    <mergeCell ref="P279:P280"/>
    <mergeCell ref="P283:P285"/>
    <mergeCell ref="P289:P290"/>
    <mergeCell ref="P293:P295"/>
    <mergeCell ref="P299:P300"/>
    <mergeCell ref="P303:P305"/>
    <mergeCell ref="P309:P310"/>
    <mergeCell ref="P313:P315"/>
    <mergeCell ref="A7:A16"/>
    <mergeCell ref="B7:B16"/>
    <mergeCell ref="A17:A26"/>
    <mergeCell ref="B17:B26"/>
    <mergeCell ref="A27:A36"/>
    <mergeCell ref="B27:B36"/>
    <mergeCell ref="A37:A46"/>
    <mergeCell ref="B37:B46"/>
    <mergeCell ref="A47:A56"/>
    <mergeCell ref="B47:B56"/>
    <mergeCell ref="A57:A66"/>
    <mergeCell ref="B57:B66"/>
    <mergeCell ref="A67:A76"/>
    <mergeCell ref="B67:B76"/>
    <mergeCell ref="A77:A86"/>
    <mergeCell ref="B77:B86"/>
    <mergeCell ref="A87:A96"/>
    <mergeCell ref="B87:B96"/>
    <mergeCell ref="A97:A106"/>
    <mergeCell ref="B97:B106"/>
    <mergeCell ref="A107:A116"/>
    <mergeCell ref="B107:B116"/>
    <mergeCell ref="A117:A126"/>
    <mergeCell ref="B117:B126"/>
    <mergeCell ref="A127:A136"/>
    <mergeCell ref="B127:B136"/>
    <mergeCell ref="A137:A146"/>
    <mergeCell ref="B137:B146"/>
    <mergeCell ref="A147:A156"/>
    <mergeCell ref="B147:B156"/>
    <mergeCell ref="A157:A166"/>
    <mergeCell ref="B157:B166"/>
    <mergeCell ref="A167:A176"/>
    <mergeCell ref="B167:B176"/>
    <mergeCell ref="A177:A186"/>
    <mergeCell ref="B177:B186"/>
    <mergeCell ref="A187:A196"/>
    <mergeCell ref="B187:B196"/>
    <mergeCell ref="A197:A206"/>
    <mergeCell ref="B197:B206"/>
    <mergeCell ref="A207:A216"/>
    <mergeCell ref="B207:B216"/>
    <mergeCell ref="A217:A226"/>
    <mergeCell ref="B217:B226"/>
    <mergeCell ref="A227:A236"/>
    <mergeCell ref="B227:B236"/>
    <mergeCell ref="A237:A246"/>
    <mergeCell ref="B237:B246"/>
    <mergeCell ref="A247:A256"/>
    <mergeCell ref="B247:B256"/>
    <mergeCell ref="A257:A266"/>
    <mergeCell ref="B257:B266"/>
    <mergeCell ref="A267:A276"/>
    <mergeCell ref="B267:B276"/>
    <mergeCell ref="A277:A286"/>
    <mergeCell ref="B277:B286"/>
    <mergeCell ref="A287:A296"/>
    <mergeCell ref="B287:B296"/>
    <mergeCell ref="A297:A306"/>
    <mergeCell ref="B297:B306"/>
    <mergeCell ref="A307:A316"/>
    <mergeCell ref="B307:B316"/>
  </mergeCells>
  <phoneticPr fontId="2"/>
  <dataValidations count="3">
    <dataValidation type="list" allowBlank="1" showDropDown="0" showInputMessage="1" showErrorMessage="1" sqref="D7:D316">
      <formula1>INDIRECT(TEXT("メニュー"&amp;$C7,"@"))</formula1>
    </dataValidation>
    <dataValidation type="list" allowBlank="1" showDropDown="0" showInputMessage="1" showErrorMessage="1" sqref="E7:E316">
      <formula1>INDIRECT(TEXT($D7&amp;$C7,"@"))</formula1>
    </dataValidation>
    <dataValidation type="list" allowBlank="1" showDropDown="0" showInputMessage="1" showErrorMessage="1" sqref="F7:F316">
      <formula1>INDIRECT(TEXT($D7&amp;$C7&amp;$E7,"@"))</formula1>
    </dataValidation>
  </dataValidations>
  <pageMargins left="0.51181102362204722" right="0.51181102362204722" top="0.74803149606299213" bottom="0.74803149606299213" header="0.31496062992125984" footer="0.31496062992125984"/>
  <pageSetup paperSize="9" scale="60" fitToWidth="1" fitToHeight="0" orientation="landscape" usePrinterDefaults="1" r:id="rId1"/>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リンク先!$C$9:$C$11</xm:f>
          </x14:formula1>
          <xm:sqref>B17 B7 B277 B117 B287 B27 B127 B257 B207 B97 B267 B227 B37 B47 B57 B67 B77 B87 B107 B137 B237 B147 B247 B217 B157 B167 B177 B187 B197 B297 B307</xm:sqref>
        </x14:dataValidation>
        <x14:dataValidation type="list" allowBlank="1" showDropDown="0" showInputMessage="1" showErrorMessage="1">
          <x14:formula1>
            <xm:f>リンク先!$C$12:$C$13</xm:f>
          </x14:formula1>
          <xm:sqref>C7:C316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dimension ref="A1:G75"/>
  <sheetViews>
    <sheetView view="pageBreakPreview" zoomScale="90" zoomScaleSheetLayoutView="90" workbookViewId="0">
      <selection activeCell="E7" sqref="E7"/>
    </sheetView>
  </sheetViews>
  <sheetFormatPr defaultColWidth="9.09765625" defaultRowHeight="12"/>
  <cols>
    <col min="1" max="1" width="11.3984375" style="274" customWidth="1"/>
    <col min="2" max="2" width="15.8984375" style="275" customWidth="1"/>
    <col min="3" max="3" width="65.3984375" style="276" customWidth="1"/>
    <col min="4" max="4" width="56.09765625" style="276" customWidth="1"/>
    <col min="5" max="5" width="115.8984375" style="276" customWidth="1"/>
    <col min="6" max="6" width="1.09765625" style="276" customWidth="1"/>
    <col min="7" max="7" width="12.3984375" style="277" customWidth="1"/>
    <col min="8" max="16384" width="9.09765625" style="276"/>
  </cols>
  <sheetData>
    <row r="1" spans="1:7" ht="19.5" customHeight="1">
      <c r="C1" s="276"/>
      <c r="G1" s="277" t="s">
        <v>7257</v>
      </c>
    </row>
    <row r="2" spans="1:7" ht="19.5" customHeight="1">
      <c r="A2" s="278" t="s">
        <v>7243</v>
      </c>
      <c r="B2" s="283" t="s">
        <v>7086</v>
      </c>
      <c r="C2" s="287" t="s">
        <v>7260</v>
      </c>
      <c r="D2" s="285"/>
      <c r="G2" s="277" t="s">
        <v>7253</v>
      </c>
    </row>
    <row r="3" spans="1:7" ht="19.5" customHeight="1">
      <c r="A3" s="278" t="s">
        <v>7243</v>
      </c>
      <c r="B3" s="283" t="s">
        <v>7290</v>
      </c>
      <c r="C3" s="287" t="s">
        <v>7261</v>
      </c>
      <c r="D3" s="293">
        <v>45000000</v>
      </c>
      <c r="G3" s="301" t="s">
        <v>7254</v>
      </c>
    </row>
    <row r="4" spans="1:7" ht="19.5" customHeight="1">
      <c r="A4" s="278"/>
      <c r="B4" s="284"/>
      <c r="C4" s="287" t="s">
        <v>2210</v>
      </c>
      <c r="D4" s="293">
        <v>22500000</v>
      </c>
      <c r="G4" s="301" t="s">
        <v>7254</v>
      </c>
    </row>
    <row r="5" spans="1:7" ht="19.5" customHeight="1">
      <c r="A5" s="278"/>
      <c r="B5" s="284"/>
      <c r="C5" s="288" t="s">
        <v>7112</v>
      </c>
      <c r="D5" s="294">
        <v>150000000</v>
      </c>
      <c r="G5" s="301" t="s">
        <v>7254</v>
      </c>
    </row>
    <row r="6" spans="1:7" ht="19.5" customHeight="1">
      <c r="A6" s="278"/>
      <c r="B6" s="285" t="s">
        <v>2700</v>
      </c>
      <c r="C6" s="287" t="s">
        <v>7261</v>
      </c>
      <c r="D6" s="293">
        <v>20000000</v>
      </c>
      <c r="G6" s="301" t="s">
        <v>7254</v>
      </c>
    </row>
    <row r="7" spans="1:7" ht="19.5" customHeight="1">
      <c r="A7" s="278"/>
      <c r="B7" s="284"/>
      <c r="C7" s="287" t="s">
        <v>2210</v>
      </c>
      <c r="D7" s="293">
        <v>10000000</v>
      </c>
      <c r="G7" s="301" t="s">
        <v>7254</v>
      </c>
    </row>
    <row r="8" spans="1:7" ht="19.5" customHeight="1">
      <c r="A8" s="279"/>
      <c r="B8" s="286"/>
      <c r="C8" s="288" t="s">
        <v>7112</v>
      </c>
      <c r="D8" s="294">
        <v>66666000</v>
      </c>
      <c r="G8" s="301" t="s">
        <v>7254</v>
      </c>
    </row>
    <row r="9" spans="1:7" ht="19.5" customHeight="1">
      <c r="A9" s="280" t="s">
        <v>7244</v>
      </c>
      <c r="B9" s="283" t="s">
        <v>2916</v>
      </c>
      <c r="C9" s="287" t="s">
        <v>7261</v>
      </c>
      <c r="D9" s="291"/>
      <c r="E9" s="299"/>
      <c r="G9" s="277" t="s">
        <v>7253</v>
      </c>
    </row>
    <row r="10" spans="1:7" ht="19.5" customHeight="1">
      <c r="A10" s="280"/>
      <c r="B10" s="284"/>
      <c r="C10" s="287" t="s">
        <v>2210</v>
      </c>
      <c r="D10" s="291"/>
      <c r="E10" s="299"/>
      <c r="G10" s="277" t="s">
        <v>7253</v>
      </c>
    </row>
    <row r="11" spans="1:7" ht="19.5" customHeight="1">
      <c r="A11" s="280"/>
      <c r="B11" s="284"/>
      <c r="C11" s="288" t="s">
        <v>7112</v>
      </c>
      <c r="D11" s="291"/>
      <c r="E11" s="299"/>
      <c r="G11" s="277" t="s">
        <v>7253</v>
      </c>
    </row>
    <row r="12" spans="1:7" ht="19.5" customHeight="1">
      <c r="A12" s="280"/>
      <c r="B12" s="284" t="s">
        <v>7262</v>
      </c>
      <c r="C12" s="289" t="s">
        <v>462</v>
      </c>
      <c r="D12" s="291"/>
      <c r="E12" s="299"/>
      <c r="G12" s="277" t="s">
        <v>7253</v>
      </c>
    </row>
    <row r="13" spans="1:7" ht="19.5" customHeight="1">
      <c r="A13" s="280"/>
      <c r="B13" s="284"/>
      <c r="C13" s="289" t="s">
        <v>3105</v>
      </c>
      <c r="D13" s="291"/>
      <c r="E13" s="299"/>
      <c r="G13" s="277" t="s">
        <v>7253</v>
      </c>
    </row>
    <row r="14" spans="1:7" ht="19.5" customHeight="1">
      <c r="A14" s="280"/>
      <c r="B14" s="284"/>
      <c r="C14" s="288"/>
      <c r="D14" s="291"/>
      <c r="E14" s="299"/>
      <c r="G14" s="277" t="s">
        <v>7253</v>
      </c>
    </row>
    <row r="15" spans="1:7" ht="19.5" customHeight="1">
      <c r="A15" s="280" t="s">
        <v>7244</v>
      </c>
      <c r="B15" s="283" t="s">
        <v>46</v>
      </c>
      <c r="C15" s="288"/>
      <c r="D15" s="291"/>
      <c r="E15" s="299"/>
    </row>
    <row r="16" spans="1:7" ht="19.5" customHeight="1">
      <c r="A16" s="280"/>
      <c r="B16" s="284" t="s">
        <v>462</v>
      </c>
      <c r="C16" s="290" t="s">
        <v>1864</v>
      </c>
      <c r="D16" s="291"/>
      <c r="E16" s="299"/>
      <c r="G16" s="277" t="s">
        <v>7253</v>
      </c>
    </row>
    <row r="17" spans="1:7" ht="19.5" customHeight="1">
      <c r="A17" s="281"/>
      <c r="B17" s="284"/>
      <c r="C17" s="290" t="s">
        <v>7251</v>
      </c>
      <c r="D17" s="291"/>
      <c r="E17" s="299"/>
      <c r="G17" s="277" t="s">
        <v>7253</v>
      </c>
    </row>
    <row r="18" spans="1:7" ht="19.5" customHeight="1">
      <c r="A18" s="280"/>
      <c r="B18" s="284"/>
      <c r="C18" s="290" t="s">
        <v>2797</v>
      </c>
      <c r="D18" s="291"/>
      <c r="E18" s="299"/>
      <c r="G18" s="277" t="s">
        <v>7253</v>
      </c>
    </row>
    <row r="19" spans="1:7" ht="19.5" customHeight="1">
      <c r="A19" s="280"/>
      <c r="B19" s="284"/>
      <c r="C19" s="290" t="s">
        <v>6758</v>
      </c>
      <c r="D19" s="291"/>
      <c r="E19" s="299"/>
      <c r="G19" s="277" t="s">
        <v>7253</v>
      </c>
    </row>
    <row r="20" spans="1:7" ht="19.5" customHeight="1">
      <c r="A20" s="280"/>
      <c r="B20" s="284" t="s">
        <v>7252</v>
      </c>
      <c r="C20" s="290" t="s">
        <v>1864</v>
      </c>
      <c r="D20" s="291"/>
      <c r="E20" s="299"/>
      <c r="G20" s="277" t="s">
        <v>7253</v>
      </c>
    </row>
    <row r="21" spans="1:7" ht="19.5" customHeight="1">
      <c r="A21" s="281"/>
      <c r="B21" s="284"/>
      <c r="C21" s="290" t="s">
        <v>2797</v>
      </c>
      <c r="D21" s="291"/>
      <c r="E21" s="299"/>
      <c r="G21" s="277" t="s">
        <v>7253</v>
      </c>
    </row>
    <row r="22" spans="1:7" ht="19.5" customHeight="1">
      <c r="A22" s="280"/>
      <c r="B22" s="284"/>
      <c r="C22" s="290" t="s">
        <v>6758</v>
      </c>
      <c r="D22" s="291"/>
      <c r="E22" s="299"/>
      <c r="G22" s="277" t="s">
        <v>7253</v>
      </c>
    </row>
    <row r="23" spans="1:7" ht="19.5" customHeight="1">
      <c r="A23" s="280" t="s">
        <v>7244</v>
      </c>
      <c r="B23" s="283" t="s">
        <v>122</v>
      </c>
      <c r="C23" s="291"/>
      <c r="D23" s="291"/>
      <c r="E23" s="299"/>
      <c r="G23" s="277" t="s">
        <v>7253</v>
      </c>
    </row>
    <row r="24" spans="1:7" ht="19.5" customHeight="1">
      <c r="A24" s="280"/>
      <c r="B24" s="284" t="s">
        <v>462</v>
      </c>
      <c r="C24" s="285" t="s">
        <v>1864</v>
      </c>
      <c r="D24" s="295" t="s">
        <v>1842</v>
      </c>
      <c r="E24" s="300"/>
      <c r="G24" s="277" t="s">
        <v>7253</v>
      </c>
    </row>
    <row r="25" spans="1:7" ht="19.5" customHeight="1">
      <c r="A25" s="280"/>
      <c r="B25" s="284"/>
      <c r="C25" s="285"/>
      <c r="D25" s="296" t="s">
        <v>5081</v>
      </c>
      <c r="E25" s="300"/>
      <c r="G25" s="277" t="s">
        <v>7253</v>
      </c>
    </row>
    <row r="26" spans="1:7" ht="19.5" customHeight="1">
      <c r="A26" s="280"/>
      <c r="B26" s="284"/>
      <c r="C26" s="285" t="s">
        <v>7251</v>
      </c>
      <c r="D26" s="297" t="s">
        <v>7251</v>
      </c>
      <c r="E26" s="300"/>
      <c r="G26" s="277" t="s">
        <v>7253</v>
      </c>
    </row>
    <row r="27" spans="1:7" ht="19.5" customHeight="1">
      <c r="A27" s="280"/>
      <c r="B27" s="284"/>
      <c r="C27" s="291" t="s">
        <v>2797</v>
      </c>
      <c r="D27" s="295" t="s">
        <v>1842</v>
      </c>
      <c r="E27" s="300"/>
      <c r="G27" s="277" t="s">
        <v>7253</v>
      </c>
    </row>
    <row r="28" spans="1:7" ht="19.5" customHeight="1">
      <c r="A28" s="280"/>
      <c r="B28" s="284"/>
      <c r="C28" s="285"/>
      <c r="D28" s="296" t="s">
        <v>5081</v>
      </c>
      <c r="E28" s="300"/>
      <c r="G28" s="277" t="s">
        <v>7253</v>
      </c>
    </row>
    <row r="29" spans="1:7" ht="19.5" customHeight="1">
      <c r="A29" s="282"/>
      <c r="B29" s="286"/>
      <c r="C29" s="292" t="s">
        <v>6758</v>
      </c>
      <c r="D29" s="298" t="s">
        <v>2812</v>
      </c>
      <c r="E29" s="300"/>
      <c r="G29" s="277" t="s">
        <v>7253</v>
      </c>
    </row>
    <row r="30" spans="1:7" ht="19.5" customHeight="1">
      <c r="A30" s="280"/>
      <c r="B30" s="284" t="s">
        <v>7252</v>
      </c>
      <c r="C30" s="285" t="s">
        <v>1864</v>
      </c>
      <c r="D30" s="295" t="s">
        <v>1842</v>
      </c>
      <c r="E30" s="300"/>
      <c r="G30" s="277" t="s">
        <v>7253</v>
      </c>
    </row>
    <row r="31" spans="1:7" ht="19.5" customHeight="1">
      <c r="A31" s="281"/>
      <c r="B31" s="284"/>
      <c r="C31" s="291" t="s">
        <v>2797</v>
      </c>
      <c r="D31" s="295" t="s">
        <v>1842</v>
      </c>
      <c r="E31" s="300"/>
      <c r="G31" s="277" t="s">
        <v>7253</v>
      </c>
    </row>
    <row r="32" spans="1:7" ht="19.5" customHeight="1">
      <c r="A32" s="280"/>
      <c r="B32" s="284"/>
      <c r="C32" s="285" t="s">
        <v>6758</v>
      </c>
      <c r="D32" s="297" t="s">
        <v>2812</v>
      </c>
      <c r="E32" s="300"/>
      <c r="G32" s="277" t="s">
        <v>7253</v>
      </c>
    </row>
    <row r="33" spans="1:7" ht="19.5" customHeight="1">
      <c r="A33" s="280" t="s">
        <v>7244</v>
      </c>
      <c r="B33" s="283" t="s">
        <v>39</v>
      </c>
      <c r="C33" s="285"/>
      <c r="D33" s="285"/>
      <c r="E33" s="285"/>
    </row>
    <row r="34" spans="1:7" ht="19.5" customHeight="1">
      <c r="A34" s="281"/>
      <c r="B34" s="284" t="s">
        <v>462</v>
      </c>
      <c r="C34" s="291" t="s">
        <v>7263</v>
      </c>
      <c r="D34" s="285" t="s">
        <v>1842</v>
      </c>
      <c r="E34" s="297" t="s">
        <v>6092</v>
      </c>
      <c r="G34" s="302">
        <v>0.66666700000000001</v>
      </c>
    </row>
    <row r="35" spans="1:7" ht="19.5" customHeight="1">
      <c r="A35" s="280"/>
      <c r="B35" s="284"/>
      <c r="C35" s="291"/>
      <c r="D35" s="285"/>
      <c r="E35" s="297" t="s">
        <v>4981</v>
      </c>
    </row>
    <row r="36" spans="1:7" ht="19.5" customHeight="1">
      <c r="A36" s="280"/>
      <c r="B36" s="284"/>
      <c r="C36" s="291"/>
      <c r="D36" s="285"/>
      <c r="E36" s="297" t="s">
        <v>7163</v>
      </c>
    </row>
    <row r="37" spans="1:7" ht="19.5" customHeight="1">
      <c r="A37" s="280"/>
      <c r="B37" s="284"/>
      <c r="C37" s="291"/>
      <c r="D37" s="285"/>
      <c r="E37" s="297" t="s">
        <v>7280</v>
      </c>
    </row>
    <row r="38" spans="1:7" ht="19.5" customHeight="1">
      <c r="A38" s="280"/>
      <c r="B38" s="284"/>
      <c r="C38" s="291"/>
      <c r="D38" s="285"/>
      <c r="E38" s="297" t="s">
        <v>7281</v>
      </c>
    </row>
    <row r="39" spans="1:7" ht="19.5" customHeight="1">
      <c r="A39" s="280"/>
      <c r="B39" s="284"/>
      <c r="C39" s="291"/>
      <c r="D39" s="285"/>
      <c r="E39" s="297" t="s">
        <v>3214</v>
      </c>
    </row>
    <row r="40" spans="1:7" ht="19.5" customHeight="1">
      <c r="A40" s="280"/>
      <c r="B40" s="276"/>
      <c r="C40" s="285"/>
      <c r="D40" s="285" t="s">
        <v>5081</v>
      </c>
      <c r="E40" s="297" t="s">
        <v>7295</v>
      </c>
    </row>
    <row r="41" spans="1:7" ht="19.5" customHeight="1">
      <c r="A41" s="280"/>
      <c r="B41" s="284"/>
      <c r="C41" s="285"/>
      <c r="D41" s="285"/>
      <c r="E41" s="297" t="s">
        <v>7282</v>
      </c>
    </row>
    <row r="42" spans="1:7" ht="19.5" customHeight="1">
      <c r="A42" s="280"/>
      <c r="B42" s="284"/>
      <c r="C42" s="285"/>
      <c r="D42" s="283"/>
      <c r="E42" s="297" t="s">
        <v>7179</v>
      </c>
    </row>
    <row r="43" spans="1:7" ht="19.5" customHeight="1">
      <c r="A43" s="280"/>
      <c r="B43" s="284"/>
      <c r="C43" s="285"/>
      <c r="D43" s="285"/>
      <c r="E43" s="297" t="s">
        <v>1007</v>
      </c>
    </row>
    <row r="44" spans="1:7" ht="19.5" customHeight="1">
      <c r="A44" s="280"/>
      <c r="B44" s="284"/>
      <c r="C44" s="285"/>
      <c r="D44" s="285"/>
      <c r="E44" s="297" t="s">
        <v>3391</v>
      </c>
    </row>
    <row r="45" spans="1:7" ht="19.5" customHeight="1">
      <c r="A45" s="280"/>
      <c r="B45" s="284"/>
      <c r="C45" s="285" t="s">
        <v>7251</v>
      </c>
      <c r="D45" s="285" t="s">
        <v>7251</v>
      </c>
      <c r="E45" s="297" t="s">
        <v>6168</v>
      </c>
    </row>
    <row r="46" spans="1:7" ht="19.5" customHeight="1">
      <c r="A46" s="280"/>
      <c r="B46" s="284"/>
      <c r="C46" s="291" t="s">
        <v>2797</v>
      </c>
      <c r="D46" s="285" t="s">
        <v>1842</v>
      </c>
      <c r="E46" s="297" t="s">
        <v>7283</v>
      </c>
    </row>
    <row r="47" spans="1:7" ht="19.5" customHeight="1">
      <c r="A47" s="280"/>
      <c r="B47" s="284"/>
      <c r="C47" s="285"/>
      <c r="D47" s="285"/>
      <c r="E47" s="297" t="s">
        <v>7284</v>
      </c>
    </row>
    <row r="48" spans="1:7" ht="19.5" customHeight="1">
      <c r="A48" s="280"/>
      <c r="B48" s="284"/>
      <c r="C48" s="285"/>
      <c r="D48" s="285"/>
      <c r="E48" s="297" t="s">
        <v>1554</v>
      </c>
    </row>
    <row r="49" spans="1:5" ht="19.5" customHeight="1">
      <c r="A49" s="280"/>
      <c r="B49" s="284"/>
      <c r="C49" s="285"/>
      <c r="D49" s="285"/>
      <c r="E49" s="297" t="s">
        <v>7285</v>
      </c>
    </row>
    <row r="50" spans="1:5" ht="19.5" customHeight="1">
      <c r="A50" s="280"/>
      <c r="B50" s="284"/>
      <c r="C50" s="285"/>
      <c r="D50" s="285"/>
      <c r="E50" s="297" t="s">
        <v>1569</v>
      </c>
    </row>
    <row r="51" spans="1:5" ht="19.5" customHeight="1">
      <c r="A51" s="280"/>
      <c r="B51" s="284"/>
      <c r="C51" s="285"/>
      <c r="D51" s="285"/>
      <c r="E51" s="297" t="s">
        <v>4630</v>
      </c>
    </row>
    <row r="52" spans="1:5" ht="19.5" customHeight="1">
      <c r="A52" s="280"/>
      <c r="B52" s="284"/>
      <c r="C52" s="285"/>
      <c r="D52" s="285"/>
      <c r="E52" s="297" t="s">
        <v>2396</v>
      </c>
    </row>
    <row r="53" spans="1:5" ht="19.5" customHeight="1">
      <c r="A53" s="280"/>
      <c r="B53" s="284"/>
      <c r="C53" s="285"/>
      <c r="D53" s="285" t="s">
        <v>5081</v>
      </c>
      <c r="E53" s="297" t="s">
        <v>4406</v>
      </c>
    </row>
    <row r="54" spans="1:5" ht="19.5" customHeight="1">
      <c r="A54" s="280"/>
      <c r="B54" s="284"/>
      <c r="C54" s="285"/>
      <c r="D54" s="285"/>
      <c r="E54" s="297" t="s">
        <v>7286</v>
      </c>
    </row>
    <row r="55" spans="1:5" ht="19.5" customHeight="1">
      <c r="A55" s="280"/>
      <c r="B55" s="284"/>
      <c r="C55" s="285"/>
      <c r="D55" s="285"/>
      <c r="E55" s="297" t="s">
        <v>6897</v>
      </c>
    </row>
    <row r="56" spans="1:5" ht="19.5" customHeight="1">
      <c r="A56" s="280"/>
      <c r="B56" s="284"/>
      <c r="C56" s="285"/>
      <c r="D56" s="285"/>
      <c r="E56" s="297" t="s">
        <v>4279</v>
      </c>
    </row>
    <row r="57" spans="1:5" ht="19.5" customHeight="1">
      <c r="A57" s="280"/>
      <c r="B57" s="284"/>
      <c r="C57" s="285"/>
      <c r="D57" s="285"/>
      <c r="E57" s="297" t="s">
        <v>6147</v>
      </c>
    </row>
    <row r="58" spans="1:5" ht="19.5" customHeight="1">
      <c r="A58" s="280"/>
      <c r="B58" s="284"/>
      <c r="C58" s="285"/>
      <c r="D58" s="285"/>
      <c r="E58" s="297" t="s">
        <v>7287</v>
      </c>
    </row>
    <row r="59" spans="1:5" ht="19.5" customHeight="1">
      <c r="A59" s="280"/>
      <c r="B59" s="284"/>
      <c r="C59" s="285"/>
      <c r="D59" s="285"/>
      <c r="E59" s="297" t="s">
        <v>7296</v>
      </c>
    </row>
    <row r="60" spans="1:5" ht="19.5" customHeight="1">
      <c r="A60" s="280"/>
      <c r="B60" s="284"/>
      <c r="C60" s="285" t="s">
        <v>6758</v>
      </c>
      <c r="D60" s="285" t="s">
        <v>2812</v>
      </c>
      <c r="E60" s="297" t="s">
        <v>7288</v>
      </c>
    </row>
    <row r="61" spans="1:5" ht="19.5" customHeight="1">
      <c r="A61" s="280"/>
      <c r="B61" s="284"/>
      <c r="C61" s="285"/>
      <c r="D61" s="285"/>
      <c r="E61" s="297" t="s">
        <v>7142</v>
      </c>
    </row>
    <row r="62" spans="1:5" ht="19.5" customHeight="1">
      <c r="A62" s="281"/>
      <c r="B62" s="284" t="s">
        <v>3105</v>
      </c>
      <c r="C62" s="291" t="s">
        <v>1864</v>
      </c>
      <c r="D62" s="285" t="s">
        <v>1842</v>
      </c>
      <c r="E62" s="285" t="s">
        <v>6092</v>
      </c>
    </row>
    <row r="63" spans="1:5" ht="19.5" customHeight="1">
      <c r="A63" s="280"/>
      <c r="B63" s="284"/>
      <c r="C63" s="291"/>
      <c r="D63" s="285"/>
      <c r="E63" s="285" t="s">
        <v>4981</v>
      </c>
    </row>
    <row r="64" spans="1:5" ht="19.5" customHeight="1">
      <c r="A64" s="280"/>
      <c r="B64" s="284"/>
      <c r="C64" s="291"/>
      <c r="D64" s="285"/>
      <c r="E64" s="285" t="s">
        <v>7163</v>
      </c>
    </row>
    <row r="65" spans="1:5" ht="19.5" customHeight="1">
      <c r="A65" s="280"/>
      <c r="B65" s="284"/>
      <c r="C65" s="291"/>
      <c r="D65" s="285"/>
      <c r="E65" s="285" t="s">
        <v>7280</v>
      </c>
    </row>
    <row r="66" spans="1:5" ht="19.5" customHeight="1">
      <c r="A66" s="280"/>
      <c r="B66" s="284"/>
      <c r="C66" s="291"/>
      <c r="D66" s="285"/>
      <c r="E66" s="285" t="s">
        <v>7281</v>
      </c>
    </row>
    <row r="67" spans="1:5" ht="19.5" customHeight="1">
      <c r="A67" s="280"/>
      <c r="B67" s="284"/>
      <c r="C67" s="291"/>
      <c r="D67" s="285"/>
      <c r="E67" s="285" t="s">
        <v>3214</v>
      </c>
    </row>
    <row r="68" spans="1:5" ht="19.5" customHeight="1">
      <c r="A68" s="280"/>
      <c r="B68" s="284"/>
      <c r="C68" s="291" t="s">
        <v>2797</v>
      </c>
      <c r="D68" s="285" t="s">
        <v>1842</v>
      </c>
      <c r="E68" s="285" t="s">
        <v>7283</v>
      </c>
    </row>
    <row r="69" spans="1:5" ht="19.5" customHeight="1">
      <c r="A69" s="280"/>
      <c r="B69" s="284"/>
      <c r="C69" s="285"/>
      <c r="D69" s="285"/>
      <c r="E69" s="285" t="s">
        <v>7284</v>
      </c>
    </row>
    <row r="70" spans="1:5" ht="19.5" customHeight="1">
      <c r="A70" s="280"/>
      <c r="B70" s="284"/>
      <c r="C70" s="285"/>
      <c r="D70" s="285"/>
      <c r="E70" s="285" t="s">
        <v>1554</v>
      </c>
    </row>
    <row r="71" spans="1:5" ht="19.5" customHeight="1">
      <c r="A71" s="280"/>
      <c r="B71" s="284"/>
      <c r="C71" s="285"/>
      <c r="D71" s="285"/>
      <c r="E71" s="285" t="s">
        <v>7285</v>
      </c>
    </row>
    <row r="72" spans="1:5" ht="19.5" customHeight="1">
      <c r="A72" s="280"/>
      <c r="B72" s="284"/>
      <c r="C72" s="285"/>
      <c r="D72" s="285"/>
      <c r="E72" s="285" t="s">
        <v>1569</v>
      </c>
    </row>
    <row r="73" spans="1:5" ht="19.5" customHeight="1">
      <c r="A73" s="280"/>
      <c r="B73" s="284"/>
      <c r="C73" s="285"/>
      <c r="D73" s="285"/>
      <c r="E73" s="285" t="s">
        <v>4630</v>
      </c>
    </row>
    <row r="74" spans="1:5" ht="19.5" customHeight="1">
      <c r="A74" s="280"/>
      <c r="B74" s="284"/>
      <c r="C74" s="285"/>
      <c r="D74" s="285"/>
      <c r="E74" s="285" t="s">
        <v>2396</v>
      </c>
    </row>
    <row r="75" spans="1:5" ht="19.5" customHeight="1">
      <c r="A75" s="280"/>
      <c r="B75" s="284"/>
      <c r="C75" s="285" t="s">
        <v>6758</v>
      </c>
      <c r="D75" s="285" t="s">
        <v>2812</v>
      </c>
      <c r="E75" s="285" t="s">
        <v>7288</v>
      </c>
    </row>
    <row r="76" spans="1:5" ht="12" customHeight="1"/>
  </sheetData>
  <phoneticPr fontId="2"/>
  <pageMargins left="0.7" right="0.7" top="0.75" bottom="0.75" header="0.3" footer="0.3"/>
  <pageSetup paperSize="9" scale="36"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はじめにお読みください★作成上の注意★</vt:lpstr>
      <vt:lpstr>自治体CD</vt:lpstr>
      <vt:lpstr>要綱様式1-1</vt:lpstr>
      <vt:lpstr>要綱様式1-2</vt:lpstr>
      <vt:lpstr>リンク先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2018-12-26T06:50:16Z</dcterms:created>
  <dcterms:modified xsi:type="dcterms:W3CDTF">2023-01-23T06:46:15Z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2023-01-23T06:46:15Z</vt:filetime>
  </property>
</Properties>
</file>